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lb" ContentType="model/gltf.binary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slicerCaches/slicerCache2.xml" ContentType="application/vnd.ms-excel.slicerCache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drawings/drawing1.xml" ContentType="application/vnd.openxmlformats-officedocument.drawing+xml"/>
  <Override PartName="/xl/slicers/slicer1.xml" ContentType="application/vnd.ms-excel.slicer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324"/>
  <workbookPr hidePivotFieldList="1"/>
  <mc:AlternateContent xmlns:mc="http://schemas.openxmlformats.org/markup-compatibility/2006">
    <mc:Choice Requires="x15">
      <x15ac:absPath xmlns:x15ac="http://schemas.microsoft.com/office/spreadsheetml/2010/11/ac" url="C:\Users\Elise\Desktop\"/>
    </mc:Choice>
  </mc:AlternateContent>
  <xr:revisionPtr revIDLastSave="0" documentId="13_ncr:1_{2537FFD5-B2C1-4F52-B51F-0CB12F321B34}" xr6:coauthVersionLast="47" xr6:coauthVersionMax="47" xr10:uidLastSave="{00000000-0000-0000-0000-000000000000}"/>
  <bookViews>
    <workbookView xWindow="-120" yWindow="-120" windowWidth="20730" windowHeight="11040" activeTab="3" xr2:uid="{00000000-000D-0000-FFFF-FFFF00000000}"/>
  </bookViews>
  <sheets>
    <sheet name="Dados" sheetId="1" r:id="rId1"/>
    <sheet name="Economias" sheetId="5" r:id="rId2"/>
    <sheet name="Controle" sheetId="4" r:id="rId3"/>
    <sheet name="Gráficos" sheetId="2" r:id="rId4"/>
  </sheets>
  <definedNames>
    <definedName name="SegmentaçãodeDados_Mês">#N/A</definedName>
    <definedName name="SegmentaçãodeDados_Situação">#N/A</definedName>
  </definedNames>
  <calcPr calcId="191028"/>
  <pivotCaches>
    <pivotCache cacheId="23" r:id="rId5"/>
  </pivotCaches>
  <extLst>
    <ext xmlns:x14="http://schemas.microsoft.com/office/spreadsheetml/2009/9/main" uri="{BBE1A952-AA13-448e-AADC-164F8A28A991}">
      <x14:slicerCaches>
        <x14:slicerCache r:id="rId6"/>
        <x14:slicerCache r:id="rId7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D1" i="5" l="1"/>
  <c r="C1" i="5"/>
  <c r="B1" i="5"/>
  <c r="B7" i="5"/>
  <c r="B8" i="5" s="1"/>
  <c r="B9" i="5" s="1"/>
  <c r="B10" i="5" s="1"/>
  <c r="B11" i="5" s="1"/>
  <c r="B12" i="5" s="1"/>
  <c r="B13" i="5" s="1"/>
  <c r="B14" i="5" s="1"/>
  <c r="B15" i="5" s="1"/>
  <c r="B16" i="5" s="1"/>
  <c r="B17" i="5" s="1"/>
  <c r="B18" i="5" s="1"/>
  <c r="B19" i="5" s="1"/>
  <c r="B6" i="5"/>
  <c r="B2" i="1"/>
  <c r="B3" i="1"/>
  <c r="B4" i="1"/>
  <c r="B5" i="1"/>
  <c r="B6" i="1"/>
  <c r="B7" i="1"/>
  <c r="B8" i="1"/>
  <c r="B9" i="1"/>
  <c r="B10" i="1"/>
  <c r="B11" i="1"/>
  <c r="B12" i="1"/>
  <c r="B13" i="1"/>
  <c r="B14" i="1"/>
  <c r="B15" i="1"/>
  <c r="B16" i="1"/>
  <c r="B17" i="1"/>
  <c r="B18" i="1"/>
  <c r="B19" i="1"/>
  <c r="B20" i="1"/>
  <c r="B21" i="1"/>
  <c r="B22" i="1"/>
  <c r="B23" i="1"/>
  <c r="B24" i="1"/>
  <c r="B25" i="1"/>
  <c r="B26" i="1"/>
  <c r="B27" i="1"/>
  <c r="B28" i="1"/>
  <c r="B29" i="1"/>
  <c r="B30" i="1"/>
  <c r="B31" i="1"/>
  <c r="B32" i="1"/>
  <c r="B33" i="1"/>
  <c r="B34" i="1"/>
  <c r="B35" i="1"/>
  <c r="B36" i="1"/>
  <c r="B37" i="1"/>
  <c r="B38" i="1"/>
  <c r="B39" i="1"/>
  <c r="B40" i="1"/>
  <c r="B41" i="1"/>
  <c r="B42" i="1"/>
  <c r="B43" i="1"/>
  <c r="B44" i="1"/>
  <c r="B45" i="1"/>
</calcChain>
</file>

<file path=xl/sharedStrings.xml><?xml version="1.0" encoding="utf-8"?>
<sst xmlns="http://schemas.openxmlformats.org/spreadsheetml/2006/main" count="264" uniqueCount="80">
  <si>
    <t>ENTRADA</t>
  </si>
  <si>
    <t>Renda Fixa</t>
  </si>
  <si>
    <t>Salário mensal</t>
  </si>
  <si>
    <t>Transferência</t>
  </si>
  <si>
    <t>Recebido</t>
  </si>
  <si>
    <t>SAÍDA</t>
  </si>
  <si>
    <t>Alimentação</t>
  </si>
  <si>
    <t>Compras no supermercado</t>
  </si>
  <si>
    <t>Débito Automático</t>
  </si>
  <si>
    <t>Pendente</t>
  </si>
  <si>
    <t>Transporte</t>
  </si>
  <si>
    <t>Gasolina</t>
  </si>
  <si>
    <t>Cartão de Crédito</t>
  </si>
  <si>
    <t>Pago</t>
  </si>
  <si>
    <t>Lazer</t>
  </si>
  <si>
    <t>Cinema</t>
  </si>
  <si>
    <t>Saúde</t>
  </si>
  <si>
    <t>Consulta odontológica</t>
  </si>
  <si>
    <t>Educação</t>
  </si>
  <si>
    <t>Material escolar</t>
  </si>
  <si>
    <t>Vestuário</t>
  </si>
  <si>
    <t>Compra de roupas de inverno</t>
  </si>
  <si>
    <t>Investimentos</t>
  </si>
  <si>
    <t>Dividendos de ações</t>
  </si>
  <si>
    <t>Serviços</t>
  </si>
  <si>
    <t>Limpeza do apartamento</t>
  </si>
  <si>
    <t>Eletrônicos</t>
  </si>
  <si>
    <t>Compra de novo celular</t>
  </si>
  <si>
    <t>Utilidades Domésticas</t>
  </si>
  <si>
    <t>Reparos domésticos</t>
  </si>
  <si>
    <t>Presentes</t>
  </si>
  <si>
    <t>Presente de aniversário</t>
  </si>
  <si>
    <t>Beleza</t>
  </si>
  <si>
    <t>Corte de cabelo e barba</t>
  </si>
  <si>
    <t>Pet Care</t>
  </si>
  <si>
    <t>Ração e petiscos para o cachorro</t>
  </si>
  <si>
    <t>Viagem</t>
  </si>
  <si>
    <t>Reserva de pousada</t>
  </si>
  <si>
    <t>Gastronomia</t>
  </si>
  <si>
    <t>Jantar em restaurante francês</t>
  </si>
  <si>
    <t>Cinema e jantar</t>
  </si>
  <si>
    <t>Plano de saúde</t>
  </si>
  <si>
    <t>Compra de roupas</t>
  </si>
  <si>
    <t>Freelance</t>
  </si>
  <si>
    <t>Pagamento por projeto freelancer</t>
  </si>
  <si>
    <t>Manutenção do veículo</t>
  </si>
  <si>
    <t>Compra de novo smartphone</t>
  </si>
  <si>
    <t>Utilidades Dom.</t>
  </si>
  <si>
    <t>Conta de energia elétrica</t>
  </si>
  <si>
    <t>Aniversário da mãe</t>
  </si>
  <si>
    <t>Recarga de cartão de transporte</t>
  </si>
  <si>
    <t>Ingressos para teatro</t>
  </si>
  <si>
    <t>Remédios de farmácia</t>
  </si>
  <si>
    <t>Cursos online</t>
  </si>
  <si>
    <t>Roupas de primavera</t>
  </si>
  <si>
    <t>Manutenção da casa</t>
  </si>
  <si>
    <t>Venda de ativos</t>
  </si>
  <si>
    <t>Venda de equipamentos eletrônicos</t>
  </si>
  <si>
    <t>Manutenção do computador</t>
  </si>
  <si>
    <t>Troca de móveis da cozinha</t>
  </si>
  <si>
    <t>Presentes para casamento</t>
  </si>
  <si>
    <t>Veterinário para o pet</t>
  </si>
  <si>
    <t>Salão de beleza</t>
  </si>
  <si>
    <t>Jantar em restaurante italiano</t>
  </si>
  <si>
    <t>Reserva de hotel para fim de semana</t>
  </si>
  <si>
    <t>Data</t>
  </si>
  <si>
    <t>Tipo</t>
  </si>
  <si>
    <t>Descrição</t>
  </si>
  <si>
    <t>Valor</t>
  </si>
  <si>
    <t>Categoria</t>
  </si>
  <si>
    <t>Operação</t>
  </si>
  <si>
    <t>Situação</t>
  </si>
  <si>
    <t>Rótulos de Linha</t>
  </si>
  <si>
    <t>Total Geral</t>
  </si>
  <si>
    <t>Total</t>
  </si>
  <si>
    <t>Controle de valores de ENTRADA RECEBIDOS por CATEGORIA</t>
  </si>
  <si>
    <t>Controle de valores de SAÍDA PAGOS por CATEGORIA</t>
  </si>
  <si>
    <t>Mês</t>
  </si>
  <si>
    <t>Meta</t>
  </si>
  <si>
    <t>Falta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</si>
</sst>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4" formatCode="_-&quot;R$&quot;\ * #,##0.00_-;\-&quot;R$&quot;\ * #,##0.00_-;_-&quot;R$&quot;\ * &quot;-&quot;??_-;_-@_-"/>
    <numFmt numFmtId="165" formatCode="&quot;R$&quot;\ #,##0.00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rgb="FF006600"/>
      <name val="Calibri"/>
      <family val="2"/>
      <scheme val="minor"/>
    </font>
    <font>
      <sz val="11"/>
      <color rgb="FF00660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006600"/>
        <bgColor indexed="64"/>
      </patternFill>
    </fill>
    <fill>
      <patternFill patternType="solid">
        <fgColor theme="9" tint="0.79998168889431442"/>
        <bgColor indexed="64"/>
      </patternFill>
    </fill>
    <fill>
      <patternFill patternType="solid">
        <fgColor theme="9" tint="0.39997558519241921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44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18">
    <xf numFmtId="0" fontId="0" fillId="0" borderId="0" xfId="0"/>
    <xf numFmtId="0" fontId="0" fillId="0" borderId="0" xfId="0" applyAlignment="1">
      <alignment horizontal="center"/>
    </xf>
    <xf numFmtId="14" fontId="0" fillId="0" borderId="0" xfId="0" applyNumberFormat="1" applyAlignment="1">
      <alignment horizontal="center" wrapText="1"/>
    </xf>
    <xf numFmtId="0" fontId="0" fillId="0" borderId="0" xfId="0" applyAlignment="1">
      <alignment horizontal="center" wrapText="1"/>
    </xf>
    <xf numFmtId="44" fontId="0" fillId="0" borderId="0" xfId="1" applyFont="1" applyAlignment="1">
      <alignment horizontal="center" wrapText="1"/>
    </xf>
    <xf numFmtId="165" fontId="0" fillId="0" borderId="0" xfId="1" applyNumberFormat="1" applyFont="1" applyAlignment="1">
      <alignment horizontal="center" wrapText="1"/>
    </xf>
    <xf numFmtId="0" fontId="0" fillId="0" borderId="0" xfId="0" pivotButton="1"/>
    <xf numFmtId="165" fontId="0" fillId="0" borderId="0" xfId="0" applyNumberFormat="1"/>
    <xf numFmtId="0" fontId="0" fillId="0" borderId="0" xfId="0" applyAlignment="1">
      <alignment horizontal="left"/>
    </xf>
    <xf numFmtId="0" fontId="0" fillId="2" borderId="0" xfId="0" applyFill="1"/>
    <xf numFmtId="0" fontId="0" fillId="3" borderId="0" xfId="0" applyFill="1"/>
    <xf numFmtId="1" fontId="0" fillId="0" borderId="0" xfId="0" applyNumberFormat="1" applyAlignment="1">
      <alignment horizontal="center" wrapText="1"/>
    </xf>
    <xf numFmtId="14" fontId="0" fillId="0" borderId="0" xfId="0" applyNumberFormat="1"/>
    <xf numFmtId="0" fontId="2" fillId="4" borderId="0" xfId="0" applyFont="1" applyFill="1"/>
    <xf numFmtId="165" fontId="0" fillId="4" borderId="0" xfId="0" applyNumberFormat="1" applyFill="1"/>
    <xf numFmtId="165" fontId="3" fillId="4" borderId="0" xfId="0" applyNumberFormat="1" applyFont="1" applyFill="1"/>
    <xf numFmtId="9" fontId="0" fillId="0" borderId="0" xfId="2" applyFont="1"/>
    <xf numFmtId="9" fontId="0" fillId="0" borderId="0" xfId="0" applyNumberFormat="1"/>
  </cellXfs>
  <cellStyles count="3">
    <cellStyle name="Moeda" xfId="1" builtinId="4"/>
    <cellStyle name="Normal" xfId="0" builtinId="0"/>
    <cellStyle name="Porcentagem" xfId="2" builtinId="5"/>
  </cellStyles>
  <dxfs count="12">
    <dxf>
      <numFmt numFmtId="165" formatCode="&quot;R$&quot;\ #,##0.00"/>
    </dxf>
    <dxf>
      <numFmt numFmtId="19" formatCode="dd/mm/yyyy"/>
    </dxf>
    <dxf>
      <numFmt numFmtId="1" formatCode="0"/>
      <alignment horizontal="center" vertical="bottom" textRotation="0" wrapText="1" indent="0" justifyLastLine="0" shrinkToFit="0" readingOrder="0"/>
    </dxf>
    <dxf>
      <alignment horizontal="center" vertical="bottom" textRotation="0" wrapText="1" indent="0" justifyLastLine="0" shrinkToFit="0" readingOrder="0"/>
    </dxf>
    <dxf>
      <numFmt numFmtId="19" formatCode="dd/mm/yyyy"/>
      <alignment horizontal="center" vertical="bottom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5" formatCode="&quot;R$&quot;\ #,##0.00"/>
      <alignment horizontal="center" vertical="bottom" textRotation="0" wrapText="1" indent="0" justifyLastLine="0" shrinkToFit="0" readingOrder="0"/>
    </dxf>
    <dxf>
      <alignment horizontal="center" vertical="bottom" textRotation="0" wrapText="1" indent="0" justifyLastLine="0" shrinkToFit="0" readingOrder="0"/>
    </dxf>
    <dxf>
      <alignment horizontal="center" vertical="bottom" textRotation="0" wrapText="1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1" indent="0" justifyLastLine="0" shrinkToFit="0" readingOrder="0"/>
    </dxf>
    <dxf>
      <alignment horizontal="center" vertical="bottom" textRotation="0" wrapText="1" indent="0" justifyLastLine="0" shrinkToFit="0" readingOrder="0"/>
    </dxf>
    <dxf>
      <alignment horizontal="center" vertical="bottom" textRotation="0" wrapText="1" indent="0" justifyLastLine="0" shrinkToFit="0" readingOrder="0"/>
    </dxf>
  </dxfs>
  <tableStyles count="0" defaultTableStyle="TableStyleMedium2" defaultPivotStyle="PivotStyleLight16"/>
  <colors>
    <mruColors>
      <color rgb="FF00660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13" Type="http://schemas.openxmlformats.org/officeDocument/2006/relationships/customXml" Target="../customXml/item2.xml"/><Relationship Id="rId3" Type="http://schemas.openxmlformats.org/officeDocument/2006/relationships/worksheet" Target="worksheets/sheet3.xml"/><Relationship Id="rId7" Type="http://schemas.microsoft.com/office/2007/relationships/slicerCache" Target="slicerCaches/slicerCache2.xml"/><Relationship Id="rId12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calcChain" Target="calcChain.xml"/><Relationship Id="rId5" Type="http://schemas.openxmlformats.org/officeDocument/2006/relationships/pivotCacheDefinition" Target="pivotCache/pivotCacheDefinition1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openxmlformats.org/officeDocument/2006/relationships/customXml" Target="../customXml/item3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[Projeto_Planilha_Financeira.xlsx]Controle!Tabela entradas</c:name>
    <c:fmtId val="2"/>
  </c:pivotSource>
  <c:chart>
    <c:autoTitleDeleted val="1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</c:pivotFmt>
      <c:pivotFmt>
        <c:idx val="3"/>
      </c:pivotFmt>
      <c:pivotFmt>
        <c:idx val="4"/>
      </c:pivotFmt>
      <c:pivotFmt>
        <c:idx val="5"/>
      </c:pivotFmt>
      <c:pivotFmt>
        <c:idx val="6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p3d contourW="12700">
            <a:contourClr>
              <a:schemeClr val="lt1"/>
            </a:contourClr>
          </a:sp3d>
        </c:spPr>
        <c:marker>
          <c:symbol val="circle"/>
          <c:size val="5"/>
        </c:marke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p3d contourW="12700">
            <a:contourClr>
              <a:schemeClr val="lt1"/>
            </a:contourClr>
          </a:sp3d>
        </c:spPr>
      </c:pivotFmt>
      <c:pivotFmt>
        <c:idx val="8"/>
        <c:spPr>
          <a:solidFill>
            <a:schemeClr val="accent2"/>
          </a:solidFill>
          <a:ln w="12700">
            <a:solidFill>
              <a:schemeClr val="lt1"/>
            </a:solidFill>
          </a:ln>
          <a:effectLst/>
          <a:sp3d contourW="12700">
            <a:contourClr>
              <a:schemeClr val="lt1"/>
            </a:contourClr>
          </a:sp3d>
        </c:spPr>
      </c:pivotFmt>
      <c:pivotFmt>
        <c:idx val="9"/>
        <c:spPr>
          <a:solidFill>
            <a:srgbClr val="92D050"/>
          </a:solidFill>
          <a:ln w="12700">
            <a:solidFill>
              <a:schemeClr val="lt1"/>
            </a:solidFill>
          </a:ln>
          <a:effectLst/>
          <a:sp3d contourW="12700">
            <a:contourClr>
              <a:schemeClr val="lt1"/>
            </a:contourClr>
          </a:sp3d>
        </c:spPr>
      </c:pivotFmt>
      <c:pivotFmt>
        <c:idx val="10"/>
        <c:spPr>
          <a:solidFill>
            <a:schemeClr val="accent4"/>
          </a:solidFill>
          <a:ln w="12700">
            <a:solidFill>
              <a:schemeClr val="lt1"/>
            </a:solidFill>
          </a:ln>
          <a:effectLst/>
          <a:sp3d contourW="12700">
            <a:contourClr>
              <a:schemeClr val="lt1"/>
            </a:contourClr>
          </a:sp3d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7.7735803066038209E-2"/>
          <c:y val="0.19107116945212996"/>
          <c:w val="0.64025326747272548"/>
          <c:h val="0.77023855634099869"/>
        </c:manualLayout>
      </c:layout>
      <c:pie3DChart>
        <c:varyColors val="1"/>
        <c:ser>
          <c:idx val="0"/>
          <c:order val="0"/>
          <c:tx>
            <c:strRef>
              <c:f>Controle!$E$6</c:f>
              <c:strCache>
                <c:ptCount val="1"/>
                <c:pt idx="0">
                  <c:v>Total</c:v>
                </c:pt>
              </c:strCache>
            </c:strRef>
          </c:tx>
          <c:spPr>
            <a:ln w="12700"/>
          </c:spPr>
          <c:dPt>
            <c:idx val="0"/>
            <c:bubble3D val="0"/>
            <c:spPr>
              <a:solidFill>
                <a:schemeClr val="accent1"/>
              </a:solidFill>
              <a:ln w="12700">
                <a:solidFill>
                  <a:schemeClr val="lt1"/>
                </a:solidFill>
              </a:ln>
              <a:effectLst/>
              <a:sp3d contourW="127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5208-43AD-A4B8-009F6CF0195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2700">
                <a:solidFill>
                  <a:schemeClr val="lt1"/>
                </a:solidFill>
              </a:ln>
              <a:effectLst/>
              <a:sp3d contourW="127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5208-43AD-A4B8-009F6CF0195B}"/>
              </c:ext>
            </c:extLst>
          </c:dPt>
          <c:dPt>
            <c:idx val="2"/>
            <c:bubble3D val="0"/>
            <c:spPr>
              <a:solidFill>
                <a:srgbClr val="92D050"/>
              </a:solidFill>
              <a:ln w="12700">
                <a:solidFill>
                  <a:schemeClr val="lt1"/>
                </a:solidFill>
              </a:ln>
              <a:effectLst/>
              <a:sp3d contourW="127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5208-43AD-A4B8-009F6CF0195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2700">
                <a:solidFill>
                  <a:schemeClr val="lt1"/>
                </a:solidFill>
              </a:ln>
              <a:effectLst/>
              <a:sp3d contourW="127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5208-43AD-A4B8-009F6CF0195B}"/>
              </c:ext>
            </c:extLst>
          </c:dPt>
          <c:dLbls>
            <c:spPr>
              <a:gradFill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accent1">
                      <a:lumMod val="45000"/>
                      <a:lumOff val="55000"/>
                    </a:schemeClr>
                  </a:gs>
                  <a:gs pos="83000">
                    <a:schemeClr val="accent1">
                      <a:lumMod val="45000"/>
                      <a:lumOff val="55000"/>
                    </a:schemeClr>
                  </a:gs>
                  <a:gs pos="100000">
                    <a:schemeClr val="accent1">
                      <a:lumMod val="30000"/>
                      <a:lumOff val="7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/>
            </c:extLst>
          </c:dLbls>
          <c:cat>
            <c:strRef>
              <c:f>Controle!$D$7:$D$11</c:f>
              <c:strCache>
                <c:ptCount val="4"/>
                <c:pt idx="0">
                  <c:v>Freelance</c:v>
                </c:pt>
                <c:pt idx="1">
                  <c:v>Investimentos</c:v>
                </c:pt>
                <c:pt idx="2">
                  <c:v>Renda Fixa</c:v>
                </c:pt>
                <c:pt idx="3">
                  <c:v>Venda de ativos</c:v>
                </c:pt>
              </c:strCache>
            </c:strRef>
          </c:cat>
          <c:val>
            <c:numRef>
              <c:f>Controle!$E$7:$E$11</c:f>
              <c:numCache>
                <c:formatCode>"R$"\ #,##0.00</c:formatCode>
                <c:ptCount val="4"/>
                <c:pt idx="0">
                  <c:v>1200</c:v>
                </c:pt>
                <c:pt idx="1">
                  <c:v>800</c:v>
                </c:pt>
                <c:pt idx="2">
                  <c:v>15000</c:v>
                </c:pt>
                <c:pt idx="3">
                  <c:v>1500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8-5208-43AD-A4B8-009F6CF0195B}"/>
            </c:ext>
          </c:extLst>
        </c:ser>
        <c:dLbls>
          <c:dLblPos val="bestFit"/>
          <c:showLegendKey val="0"/>
          <c:showVal val="0"/>
          <c:showCatName val="0"/>
          <c:showSerName val="0"/>
          <c:showPercent val="1"/>
          <c:showBubbleSize val="0"/>
          <c:showLeaderLines val="0"/>
        </c:dLbls>
      </c:pie3DChart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[Projeto_Planilha_Financeira.xlsx]Controle!Tabela Saídas</c:name>
    <c:fmtId val="8"/>
  </c:pivotSource>
  <c:chart>
    <c:autoTitleDeleted val="1"/>
    <c:pivotFmts>
      <c:pivotFmt>
        <c:idx val="0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marker>
          <c:symbol val="none"/>
        </c:marker>
      </c:pivotFmt>
      <c:pivotFmt>
        <c:idx val="1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"/>
        <c:spPr>
          <a:solidFill>
            <a:schemeClr val="accent2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3"/>
        <c:spPr>
          <a:solidFill>
            <a:schemeClr val="accent3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4"/>
        <c:spPr>
          <a:solidFill>
            <a:schemeClr val="accent4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5"/>
        <c:spPr>
          <a:solidFill>
            <a:schemeClr val="accent5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6"/>
        <c:spPr>
          <a:solidFill>
            <a:schemeClr val="accent6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7"/>
        <c:spPr>
          <a:solidFill>
            <a:schemeClr val="accent1">
              <a:lumMod val="60000"/>
            </a:schemeClr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8"/>
        <c:spPr>
          <a:solidFill>
            <a:schemeClr val="accent2">
              <a:lumMod val="60000"/>
            </a:schemeClr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9"/>
        <c:spPr>
          <a:solidFill>
            <a:schemeClr val="accent3">
              <a:lumMod val="60000"/>
            </a:schemeClr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0"/>
        <c:spPr>
          <a:solidFill>
            <a:schemeClr val="accent4">
              <a:lumMod val="60000"/>
            </a:schemeClr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1"/>
        <c:spPr>
          <a:solidFill>
            <a:schemeClr val="accent5">
              <a:lumMod val="60000"/>
            </a:schemeClr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2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13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14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15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16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17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18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19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20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21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22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23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24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  <c:marker>
          <c:symbol val="none"/>
        </c:marker>
        <c:dLbl>
          <c:idx val="0"/>
          <c:spPr>
            <a:gradFill>
              <a:gsLst>
                <a:gs pos="0">
                  <a:schemeClr val="accent1">
                    <a:lumMod val="5000"/>
                    <a:lumOff val="95000"/>
                  </a:schemeClr>
                </a:gs>
                <a:gs pos="74000">
                  <a:schemeClr val="accent1">
                    <a:lumMod val="45000"/>
                    <a:lumOff val="55000"/>
                  </a:schemeClr>
                </a:gs>
                <a:gs pos="83000">
                  <a:schemeClr val="accent1">
                    <a:lumMod val="45000"/>
                    <a:lumOff val="55000"/>
                  </a:schemeClr>
                </a:gs>
                <a:gs pos="100000">
                  <a:schemeClr val="accent1">
                    <a:lumMod val="30000"/>
                    <a:lumOff val="70000"/>
                  </a:schemeClr>
                </a:gs>
              </a:gsLst>
              <a:lin ang="5400000" scaled="1"/>
            </a:gradFill>
            <a:ln>
              <a:noFill/>
            </a:ln>
            <a:effectLst/>
          </c:spPr>
          <c:txPr>
            <a:bodyPr rot="0" spcFirstLastPara="1" vertOverflow="overflow" horzOverflow="overflow" vert="horz" wrap="non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bestFit"/>
          <c:showLegendKey val="0"/>
          <c:showVal val="0"/>
          <c:showCatName val="0"/>
          <c:showSerName val="0"/>
          <c:showPercent val="1"/>
          <c:showBubbleSize val="0"/>
          <c:extLst>
            <c:ext xmlns:c15="http://schemas.microsoft.com/office/drawing/2012/chart" uri="{CE6537A1-D6FC-4f65-9D91-7224C49458BB}">
              <c15:spPr xmlns:c15="http://schemas.microsoft.com/office/drawing/2012/chart">
                <a:prstGeom prst="rect">
                  <a:avLst/>
                </a:prstGeom>
                <a:noFill/>
                <a:ln>
                  <a:noFill/>
                </a:ln>
              </c15:spPr>
            </c:ext>
          </c:extLst>
        </c:dLbl>
      </c:pivotFmt>
      <c:pivotFmt>
        <c:idx val="25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26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27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28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29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30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31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p3d contourW="12700">
            <a:contourClr>
              <a:schemeClr val="lt1"/>
            </a:contourClr>
          </a:sp3d>
        </c:spPr>
      </c:pivotFmt>
      <c:pivotFmt>
        <c:idx val="32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33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34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  <c:pivotFmt>
        <c:idx val="35"/>
        <c:spPr>
          <a:solidFill>
            <a:schemeClr val="accent1"/>
          </a:solidFill>
          <a:ln w="12700">
            <a:solidFill>
              <a:schemeClr val="lt1"/>
            </a:solidFill>
          </a:ln>
          <a:effectLst/>
          <a:scene3d>
            <a:camera prst="orthographicFront"/>
            <a:lightRig rig="threePt" dir="t"/>
          </a:scene3d>
          <a:sp3d contourW="12700" prstMaterial="metal">
            <a:contourClr>
              <a:schemeClr val="lt1"/>
            </a:contourClr>
          </a:sp3d>
        </c:spPr>
      </c:pivotFmt>
    </c:pivotFmts>
    <c:view3D>
      <c:rotX val="30"/>
      <c:rotY val="0"/>
      <c:depthPercent val="100"/>
      <c:rAngAx val="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7.3442170336557325E-2"/>
          <c:y val="0.21084358486726226"/>
          <c:w val="0.60688717550673599"/>
          <c:h val="0.74717828121416174"/>
        </c:manualLayout>
      </c:layout>
      <c:pie3DChart>
        <c:varyColors val="1"/>
        <c:ser>
          <c:idx val="0"/>
          <c:order val="0"/>
          <c:tx>
            <c:strRef>
              <c:f>Controle!$B$6</c:f>
              <c:strCache>
                <c:ptCount val="1"/>
                <c:pt idx="0">
                  <c:v>Total</c:v>
                </c:pt>
              </c:strCache>
            </c:strRef>
          </c:tx>
          <c:spPr>
            <a:ln w="12700"/>
            <a:scene3d>
              <a:camera prst="orthographicFront"/>
              <a:lightRig rig="threePt" dir="t"/>
            </a:scene3d>
            <a:sp3d prstMaterial="metal">
              <a:contourClr>
                <a:srgbClr val="000000"/>
              </a:contourClr>
            </a:sp3d>
          </c:spPr>
          <c:dPt>
            <c:idx val="0"/>
            <c:bubble3D val="0"/>
            <c:spPr>
              <a:solidFill>
                <a:schemeClr val="accent1"/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4FBB-41C0-B6B7-7E05140C36A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4FBB-41C0-B6B7-7E05140C36A6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4FBB-41C0-B6B7-7E05140C36A6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4FBB-41C0-B6B7-7E05140C36A6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4FBB-41C0-B6B7-7E05140C36A6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4FBB-41C0-B6B7-7E05140C36A6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4FBB-41C0-B6B7-7E05140C36A6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4FBB-41C0-B6B7-7E05140C36A6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4FBB-41C0-B6B7-7E05140C36A6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 w="12700">
                <a:solidFill>
                  <a:schemeClr val="lt1"/>
                </a:solidFill>
              </a:ln>
              <a:effectLst/>
              <a:sp3d contourW="12700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4FBB-41C0-B6B7-7E05140C36A6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5-4FBB-41C0-B6B7-7E05140C36A6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 w="12700">
                <a:solidFill>
                  <a:schemeClr val="lt1"/>
                </a:solidFill>
              </a:ln>
              <a:effectLst/>
              <a:scene3d>
                <a:camera prst="orthographicFront"/>
                <a:lightRig rig="threePt" dir="t"/>
              </a:scene3d>
              <a:sp3d contourW="12700" prstMaterial="metal">
                <a:contourClr>
                  <a:schemeClr val="lt1"/>
                </a:contourClr>
              </a:sp3d>
            </c:spPr>
          </c:dPt>
          <c:dLbls>
            <c:spPr>
              <a:gradFill>
                <a:gsLst>
                  <a:gs pos="0">
                    <a:schemeClr val="accent1">
                      <a:lumMod val="5000"/>
                      <a:lumOff val="95000"/>
                    </a:schemeClr>
                  </a:gs>
                  <a:gs pos="74000">
                    <a:schemeClr val="accent1">
                      <a:lumMod val="45000"/>
                      <a:lumOff val="55000"/>
                    </a:schemeClr>
                  </a:gs>
                  <a:gs pos="83000">
                    <a:schemeClr val="accent1">
                      <a:lumMod val="45000"/>
                      <a:lumOff val="55000"/>
                    </a:schemeClr>
                  </a:gs>
                  <a:gs pos="100000">
                    <a:schemeClr val="accent1">
                      <a:lumMod val="30000"/>
                      <a:lumOff val="70000"/>
                    </a:schemeClr>
                  </a:gs>
                </a:gsLst>
                <a:lin ang="5400000" scaled="1"/>
              </a:gradFill>
              <a:ln>
                <a:noFill/>
              </a:ln>
              <a:effectLst/>
            </c:spPr>
            <c:txPr>
              <a:bodyPr rot="0" spcFirstLastPara="1" vertOverflow="overflow" horzOverflow="overflow" vert="horz" wrap="non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bestFit"/>
            <c:showLegendKey val="0"/>
            <c:showVal val="0"/>
            <c:showCatName val="0"/>
            <c:showSerName val="0"/>
            <c:showPercent val="1"/>
            <c:showBubbleSize val="0"/>
            <c:showLeaderLines val="0"/>
            <c:extLst>
              <c:ext xmlns:c15="http://schemas.microsoft.com/office/drawing/2012/chart" uri="{CE6537A1-D6FC-4f65-9D91-7224C49458BB}">
                <c15:spPr xmlns:c15="http://schemas.microsoft.com/office/drawing/2012/chart">
                  <a:prstGeom prst="rect">
                    <a:avLst/>
                  </a:prstGeom>
                  <a:noFill/>
                  <a:ln>
                    <a:noFill/>
                  </a:ln>
                </c15:spPr>
              </c:ext>
            </c:extLst>
          </c:dLbls>
          <c:cat>
            <c:strRef>
              <c:f>Controle!$A$7:$A$22</c:f>
              <c:strCache>
                <c:ptCount val="15"/>
                <c:pt idx="0">
                  <c:v>Alimentação</c:v>
                </c:pt>
                <c:pt idx="1">
                  <c:v>Beleza</c:v>
                </c:pt>
                <c:pt idx="2">
                  <c:v>Educação</c:v>
                </c:pt>
                <c:pt idx="3">
                  <c:v>Eletrônicos</c:v>
                </c:pt>
                <c:pt idx="4">
                  <c:v>Gastronomia</c:v>
                </c:pt>
                <c:pt idx="5">
                  <c:v>Lazer</c:v>
                </c:pt>
                <c:pt idx="6">
                  <c:v>Pet Care</c:v>
                </c:pt>
                <c:pt idx="7">
                  <c:v>Presentes</c:v>
                </c:pt>
                <c:pt idx="8">
                  <c:v>Saúde</c:v>
                </c:pt>
                <c:pt idx="9">
                  <c:v>Serviços</c:v>
                </c:pt>
                <c:pt idx="10">
                  <c:v>Transporte</c:v>
                </c:pt>
                <c:pt idx="11">
                  <c:v>Utilidades Dom.</c:v>
                </c:pt>
                <c:pt idx="12">
                  <c:v>Utilidades Domésticas</c:v>
                </c:pt>
                <c:pt idx="13">
                  <c:v>Vestuário</c:v>
                </c:pt>
                <c:pt idx="14">
                  <c:v>Viagem</c:v>
                </c:pt>
              </c:strCache>
            </c:strRef>
          </c:cat>
          <c:val>
            <c:numRef>
              <c:f>Controle!$B$7:$B$22</c:f>
              <c:numCache>
                <c:formatCode>"R$"\ #,##0.00</c:formatCode>
                <c:ptCount val="15"/>
                <c:pt idx="0">
                  <c:v>1600</c:v>
                </c:pt>
                <c:pt idx="1">
                  <c:v>330</c:v>
                </c:pt>
                <c:pt idx="2">
                  <c:v>1100</c:v>
                </c:pt>
                <c:pt idx="3">
                  <c:v>3000</c:v>
                </c:pt>
                <c:pt idx="4">
                  <c:v>570</c:v>
                </c:pt>
                <c:pt idx="5">
                  <c:v>500</c:v>
                </c:pt>
                <c:pt idx="6">
                  <c:v>350</c:v>
                </c:pt>
                <c:pt idx="7">
                  <c:v>830</c:v>
                </c:pt>
                <c:pt idx="8">
                  <c:v>970</c:v>
                </c:pt>
                <c:pt idx="9">
                  <c:v>1400</c:v>
                </c:pt>
                <c:pt idx="10">
                  <c:v>800</c:v>
                </c:pt>
                <c:pt idx="11">
                  <c:v>250</c:v>
                </c:pt>
                <c:pt idx="12">
                  <c:v>1250</c:v>
                </c:pt>
                <c:pt idx="13">
                  <c:v>1500</c:v>
                </c:pt>
                <c:pt idx="14">
                  <c:v>1250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16-4FBB-41C0-B6B7-7E05140C36A6}"/>
            </c:ext>
          </c:extLst>
        </c:ser>
        <c:dLbls>
          <c:dLblPos val="bestFit"/>
          <c:showLegendKey val="0"/>
          <c:showVal val="1"/>
          <c:showCatName val="0"/>
          <c:showSerName val="0"/>
          <c:showPercent val="0"/>
          <c:showBubbleSize val="0"/>
          <c:showLeaderLines val="0"/>
        </c:dLbls>
      </c:pie3DChart>
      <c:spPr>
        <a:noFill/>
        <a:ln>
          <a:noFill/>
        </a:ln>
        <a:effectLst/>
      </c:spPr>
    </c:plotArea>
    <c:legend>
      <c:legendPos val="tr"/>
      <c:layout>
        <c:manualLayout>
          <c:xMode val="edge"/>
          <c:yMode val="edge"/>
          <c:x val="0.7465901889876515"/>
          <c:y val="9.8504846386733652E-2"/>
          <c:w val="0.23186582943575124"/>
          <c:h val="0.87071857567975541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stacked"/>
        <c:varyColors val="0"/>
        <c:ser>
          <c:idx val="0"/>
          <c:order val="0"/>
          <c:tx>
            <c:v>Economizado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Economias!$C$1</c:f>
              <c:numCache>
                <c:formatCode>0%</c:formatCode>
                <c:ptCount val="1"/>
                <c:pt idx="0">
                  <c:v>0.72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A33-433B-941B-2CE6FC88CBBF}"/>
            </c:ext>
          </c:extLst>
        </c:ser>
        <c:ser>
          <c:idx val="1"/>
          <c:order val="1"/>
          <c:tx>
            <c:v>A economizar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</a:ln>
                    <a:effectLst/>
                  </c:spPr>
                </c15:leaderLines>
              </c:ext>
            </c:extLst>
          </c:dLbls>
          <c:val>
            <c:numRef>
              <c:f>Economias!$D$1</c:f>
              <c:numCache>
                <c:formatCode>0%</c:formatCode>
                <c:ptCount val="1"/>
                <c:pt idx="0">
                  <c:v>0.28000000000000003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7A33-433B-941B-2CE6FC88CBBF}"/>
            </c:ext>
          </c:extLst>
        </c:ser>
        <c:dLbls>
          <c:dLblPos val="ctr"/>
          <c:showLegendKey val="0"/>
          <c:showVal val="1"/>
          <c:showCatName val="0"/>
          <c:showSerName val="0"/>
          <c:showPercent val="0"/>
          <c:showBubbleSize val="0"/>
        </c:dLbls>
        <c:gapWidth val="79"/>
        <c:overlap val="100"/>
        <c:axId val="1855021583"/>
        <c:axId val="1855023503"/>
      </c:barChart>
      <c:catAx>
        <c:axId val="1855021583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855023503"/>
        <c:crosses val="autoZero"/>
        <c:auto val="1"/>
        <c:lblAlgn val="ctr"/>
        <c:lblOffset val="100"/>
        <c:noMultiLvlLbl val="0"/>
      </c:catAx>
      <c:valAx>
        <c:axId val="1855023503"/>
        <c:scaling>
          <c:orientation val="minMax"/>
        </c:scaling>
        <c:delete val="1"/>
        <c:axPos val="l"/>
        <c:numFmt formatCode="0%" sourceLinked="1"/>
        <c:majorTickMark val="out"/>
        <c:minorTickMark val="none"/>
        <c:tickLblPos val="nextTo"/>
        <c:crossAx val="185502158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lt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6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9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3" Type="http://schemas.openxmlformats.org/officeDocument/2006/relationships/image" Target="../media/image1.png"/><Relationship Id="rId7" Type="http://schemas.microsoft.com/office/2017/06/relationships/model3d" Target="../media/model3d3.glb"/><Relationship Id="rId12" Type="http://schemas.openxmlformats.org/officeDocument/2006/relationships/image" Target="../media/image5.svg"/><Relationship Id="rId2" Type="http://schemas.microsoft.com/office/2017/06/relationships/model3d" Target="../media/model3d1.glb"/><Relationship Id="rId1" Type="http://schemas.openxmlformats.org/officeDocument/2006/relationships/chart" Target="../charts/chart1.xml"/><Relationship Id="rId6" Type="http://schemas.openxmlformats.org/officeDocument/2006/relationships/image" Target="../media/image2.png"/><Relationship Id="rId11" Type="http://schemas.openxmlformats.org/officeDocument/2006/relationships/image" Target="../media/image4.png"/><Relationship Id="rId5" Type="http://schemas.microsoft.com/office/2017/06/relationships/model3d" Target="../media/model3d2.glb"/><Relationship Id="rId10" Type="http://schemas.openxmlformats.org/officeDocument/2006/relationships/hyperlink" Target="#Dados!A1"/><Relationship Id="rId4" Type="http://schemas.openxmlformats.org/officeDocument/2006/relationships/chart" Target="../charts/chart2.xml"/><Relationship Id="rId9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10</xdr:col>
      <xdr:colOff>452437</xdr:colOff>
      <xdr:row>5</xdr:row>
      <xdr:rowOff>128693</xdr:rowOff>
    </xdr:from>
    <xdr:to>
      <xdr:col>20</xdr:col>
      <xdr:colOff>130969</xdr:colOff>
      <xdr:row>20</xdr:row>
      <xdr:rowOff>83343</xdr:rowOff>
    </xdr:to>
    <xdr:grpSp>
      <xdr:nvGrpSpPr>
        <xdr:cNvPr id="21" name="Agrupar 20">
          <a:extLst>
            <a:ext uri="{FF2B5EF4-FFF2-40B4-BE49-F238E27FC236}">
              <a16:creationId xmlns:a16="http://schemas.microsoft.com/office/drawing/2014/main" id="{E4090D23-4C34-4D9F-16C7-FD0EB2900031}"/>
            </a:ext>
          </a:extLst>
        </xdr:cNvPr>
        <xdr:cNvGrpSpPr/>
      </xdr:nvGrpSpPr>
      <xdr:grpSpPr>
        <a:xfrm>
          <a:off x="7227093" y="1081193"/>
          <a:ext cx="5750720" cy="2812150"/>
          <a:chOff x="6524625" y="1081193"/>
          <a:chExt cx="5750719" cy="2812150"/>
        </a:xfrm>
      </xdr:grpSpPr>
      <xdr:grpSp>
        <xdr:nvGrpSpPr>
          <xdr:cNvPr id="15" name="Agrupar 14">
            <a:extLst>
              <a:ext uri="{FF2B5EF4-FFF2-40B4-BE49-F238E27FC236}">
                <a16:creationId xmlns:a16="http://schemas.microsoft.com/office/drawing/2014/main" id="{BF162CC7-7BFE-7B46-034E-125189FFF443}"/>
              </a:ext>
            </a:extLst>
          </xdr:cNvPr>
          <xdr:cNvGrpSpPr/>
        </xdr:nvGrpSpPr>
        <xdr:grpSpPr>
          <a:xfrm>
            <a:off x="6524625" y="1095375"/>
            <a:ext cx="5750719" cy="2797968"/>
            <a:chOff x="6524625" y="1095375"/>
            <a:chExt cx="5750719" cy="2797968"/>
          </a:xfrm>
        </xdr:grpSpPr>
        <xdr:grpSp>
          <xdr:nvGrpSpPr>
            <xdr:cNvPr id="14" name="Agrupar 13">
              <a:extLst>
                <a:ext uri="{FF2B5EF4-FFF2-40B4-BE49-F238E27FC236}">
                  <a16:creationId xmlns:a16="http://schemas.microsoft.com/office/drawing/2014/main" id="{1D5230A1-2475-275C-D64C-65BA79412131}"/>
                </a:ext>
              </a:extLst>
            </xdr:cNvPr>
            <xdr:cNvGrpSpPr/>
          </xdr:nvGrpSpPr>
          <xdr:grpSpPr>
            <a:xfrm>
              <a:off x="6524625" y="1095375"/>
              <a:ext cx="5750719" cy="2797968"/>
              <a:chOff x="6524625" y="1095375"/>
              <a:chExt cx="5750719" cy="2797968"/>
            </a:xfrm>
          </xdr:grpSpPr>
          <xdr:sp macro="" textlink="">
            <xdr:nvSpPr>
              <xdr:cNvPr id="7" name="Retângulo: Cantos Arredondados 6">
                <a:extLst>
                  <a:ext uri="{FF2B5EF4-FFF2-40B4-BE49-F238E27FC236}">
                    <a16:creationId xmlns:a16="http://schemas.microsoft.com/office/drawing/2014/main" id="{8EDE64AC-60EE-49D4-8F33-DA7013DF8DE7}"/>
                  </a:ext>
                </a:extLst>
              </xdr:cNvPr>
              <xdr:cNvSpPr/>
            </xdr:nvSpPr>
            <xdr:spPr>
              <a:xfrm>
                <a:off x="6524625" y="1095375"/>
                <a:ext cx="5750719" cy="2797968"/>
              </a:xfrm>
              <a:prstGeom prst="roundRect">
                <a:avLst>
                  <a:gd name="adj" fmla="val 7305"/>
                </a:avLst>
              </a:prstGeom>
              <a:solidFill>
                <a:schemeClr val="bg1"/>
              </a:solidFill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pt-BR" sz="1100" kern="1200"/>
              </a:p>
            </xdr:txBody>
          </xdr:sp>
          <xdr:graphicFrame macro="">
            <xdr:nvGraphicFramePr>
              <xdr:cNvPr id="3" name="Gráfico 2">
                <a:extLst>
                  <a:ext uri="{FF2B5EF4-FFF2-40B4-BE49-F238E27FC236}">
                    <a16:creationId xmlns:a16="http://schemas.microsoft.com/office/drawing/2014/main" id="{EDC624BE-6845-40C5-94DE-4B588752E030}"/>
                  </a:ext>
                </a:extLst>
              </xdr:cNvPr>
              <xdr:cNvGraphicFramePr>
                <a:graphicFrameLocks/>
              </xdr:cNvGraphicFramePr>
            </xdr:nvGraphicFramePr>
            <xdr:xfrm>
              <a:off x="6917529" y="1178714"/>
              <a:ext cx="4988718" cy="2667001"/>
            </xdr:xfrm>
            <a:graphic>
              <a:graphicData uri="http://schemas.openxmlformats.org/drawingml/2006/chart">
                <c:chart xmlns:c="http://schemas.openxmlformats.org/drawingml/2006/chart" xmlns:r="http://schemas.openxmlformats.org/officeDocument/2006/relationships" r:id="rId1"/>
              </a:graphicData>
            </a:graphic>
          </xdr:graphicFrame>
          <xdr:sp macro="" textlink="">
            <xdr:nvSpPr>
              <xdr:cNvPr id="11" name="Retângulo: Cantos Superiores Arredondados 10">
                <a:extLst>
                  <a:ext uri="{FF2B5EF4-FFF2-40B4-BE49-F238E27FC236}">
                    <a16:creationId xmlns:a16="http://schemas.microsoft.com/office/drawing/2014/main" id="{23345852-AE94-493C-86D0-EFFC7D8B90BB}"/>
                  </a:ext>
                </a:extLst>
              </xdr:cNvPr>
              <xdr:cNvSpPr/>
            </xdr:nvSpPr>
            <xdr:spPr>
              <a:xfrm>
                <a:off x="6536531" y="1107281"/>
                <a:ext cx="5715000" cy="321468"/>
              </a:xfrm>
              <a:prstGeom prst="round2SameRect">
                <a:avLst>
                  <a:gd name="adj1" fmla="val 50000"/>
                  <a:gd name="adj2" fmla="val 0"/>
                </a:avLst>
              </a:prstGeom>
              <a:solidFill>
                <a:srgbClr val="006600"/>
              </a:solidFill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pt-BR" sz="1100" kern="1200"/>
              </a:p>
            </xdr:txBody>
          </xdr:sp>
        </xdr:grpSp>
        <xdr:sp macro="" textlink="">
          <xdr:nvSpPr>
            <xdr:cNvPr id="12" name="CaixaDeTexto 11">
              <a:extLst>
                <a:ext uri="{FF2B5EF4-FFF2-40B4-BE49-F238E27FC236}">
                  <a16:creationId xmlns:a16="http://schemas.microsoft.com/office/drawing/2014/main" id="{7C7C257F-FB04-4964-A157-73460E80213C}"/>
                </a:ext>
              </a:extLst>
            </xdr:cNvPr>
            <xdr:cNvSpPr txBox="1"/>
          </xdr:nvSpPr>
          <xdr:spPr>
            <a:xfrm>
              <a:off x="6679406" y="1154905"/>
              <a:ext cx="5429250" cy="226219"/>
            </a:xfrm>
            <a:prstGeom prst="rect">
              <a:avLst/>
            </a:prstGeom>
            <a:solidFill>
              <a:srgbClr val="006600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pt-BR" sz="1400" b="1" kern="1200">
                  <a:solidFill>
                    <a:schemeClr val="bg1"/>
                  </a:solidFill>
                  <a:latin typeface="Verdana" panose="020B0604030504040204" pitchFamily="34" charset="0"/>
                  <a:ea typeface="Verdana" panose="020B0604030504040204" pitchFamily="34" charset="0"/>
                </a:rPr>
                <a:t>ENTRADAS</a:t>
              </a:r>
            </a:p>
          </xdr:txBody>
        </xdr:sp>
      </xdr:grpSp>
      <mc:AlternateContent xmlns:mc="http://schemas.openxmlformats.org/markup-compatibility/2006">
        <mc:Choice xmlns:am3d="http://schemas.microsoft.com/office/drawing/2017/model3d" Requires="am3d">
          <xdr:graphicFrame macro="">
            <xdr:nvGraphicFramePr>
              <xdr:cNvPr id="18" name="Modelo 3D 17" descr="Pilha de dinheiro">
                <a:extLst>
                  <a:ext uri="{FF2B5EF4-FFF2-40B4-BE49-F238E27FC236}">
                    <a16:creationId xmlns:a16="http://schemas.microsoft.com/office/drawing/2014/main" id="{85755DFF-10F2-43B3-CAD9-A3749134CFD0}"/>
                  </a:ext>
                </a:extLst>
              </xdr:cNvPr>
              <xdr:cNvGraphicFramePr>
                <a:graphicFrameLocks noChangeAspect="1"/>
              </xdr:cNvGraphicFramePr>
            </xdr:nvGraphicFramePr>
            <xdr:xfrm rot="2220566">
              <a:off x="8387857" y="1081193"/>
              <a:ext cx="410851" cy="349567"/>
            </xdr:xfrm>
            <a:graphic>
              <a:graphicData uri="http://schemas.microsoft.com/office/drawing/2017/model3d">
                <am3d:model3d xmlns:r="http://schemas.openxmlformats.org/officeDocument/2006/relationships" r:embed="rId2">
                  <am3d:spPr>
                    <a:xfrm rot="2220566">
                      <a:off x="0" y="0"/>
                      <a:ext cx="410851" cy="349567"/>
                    </a:xfrm>
                    <a:prstGeom prst="rect">
                      <a:avLst/>
                    </a:prstGeom>
                  </am3d:spPr>
                  <am3d:camera>
                    <am3d:pos x="0" y="0" z="51325734"/>
                    <am3d:up dx="0" dy="36000000" dz="0"/>
                    <am3d:lookAt x="0" y="0" z="0"/>
                    <am3d:perspective fov="2700000"/>
                  </am3d:camera>
                  <am3d:trans>
                    <am3d:meterPerModelUnit n="498134" d="1000000"/>
                    <am3d:preTrans dx="-5049" dy="-1991224" dz="209463"/>
                    <am3d:scale>
                      <am3d:sx n="1000000" d="1000000"/>
                      <am3d:sy n="1000000" d="1000000"/>
                      <am3d:sz n="1000000" d="1000000"/>
                    </am3d:scale>
                    <am3d:rot ax="-5923838" ay="-769331" az="7481020"/>
                    <am3d:postTrans dx="0" dy="0" dz="0"/>
                  </am3d:trans>
                  <am3d:raster rName="Office3DRenderer" rVer="16.0.8326">
                    <am3d:blip r:embed="rId3"/>
                  </am3d:raster>
                  <am3d:objViewport viewportSz="429416"/>
                  <am3d:ambientLight>
                    <am3d:clr>
                      <a:scrgbClr r="50000" g="50000" b="50000"/>
                    </am3d:clr>
                    <am3d:illuminance n="500000" d="1000000"/>
                  </am3d:ambientLight>
                  <am3d:ptLight rad="0">
                    <am3d:clr>
                      <a:scrgbClr r="100000" g="75000" b="50000"/>
                    </am3d:clr>
                    <am3d:intensity n="9765625" d="1000000"/>
                    <am3d:pos x="21959998" y="70920001" z="16344003"/>
                  </am3d:ptLight>
                  <am3d:ptLight rad="0">
                    <am3d:clr>
                      <a:scrgbClr r="40000" g="60000" b="95000"/>
                    </am3d:clr>
                    <am3d:intensity n="12250000" d="1000000"/>
                    <am3d:pos x="-37964106" y="51130435" z="57631972"/>
                  </am3d:ptLight>
                  <am3d:ptLight rad="0">
                    <am3d:clr>
                      <a:scrgbClr r="86837" g="72700" b="100000"/>
                    </am3d:clr>
                    <am3d:intensity n="3125000" d="1000000"/>
                    <am3d:pos x="-37739122" y="58056624" z="-34769649"/>
                  </am3d:ptLight>
                </am3d:model3d>
              </a:graphicData>
            </a:graphic>
          </xdr:graphicFrame>
        </mc:Choice>
        <mc:Fallback>
          <xdr:pic>
            <xdr:nvPicPr>
              <xdr:cNvPr id="18" name="Modelo 3D 17" descr="Pilha de dinheiro">
                <a:extLst>
                  <a:ext uri="{FF2B5EF4-FFF2-40B4-BE49-F238E27FC236}">
                    <a16:creationId xmlns:a16="http://schemas.microsoft.com/office/drawing/2014/main" id="{85755DFF-10F2-43B3-CAD9-A3749134CFD0}"/>
                  </a:ext>
                </a:extLst>
              </xdr:cNvPr>
              <xdr:cNvPicPr>
                <a:picLocks noGrp="1" noRot="1" noChangeAspect="1" noMove="1" noResize="1" noEditPoints="1" noAdjustHandles="1" noChangeArrowheads="1" noChangeShapeType="1" noCrop="1"/>
              </xdr:cNvPicPr>
            </xdr:nvPicPr>
            <xdr:blipFill>
              <a:blip xmlns:r="http://schemas.openxmlformats.org/officeDocument/2006/relationships" r:embed="rId3"/>
              <a:stretch>
                <a:fillRect/>
              </a:stretch>
            </xdr:blipFill>
            <xdr:spPr>
              <a:xfrm rot="2220566">
                <a:off x="9090325" y="1081193"/>
                <a:ext cx="410851" cy="349567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>
    <xdr:from>
      <xdr:col>1</xdr:col>
      <xdr:colOff>71437</xdr:colOff>
      <xdr:row>5</xdr:row>
      <xdr:rowOff>142875</xdr:rowOff>
    </xdr:from>
    <xdr:to>
      <xdr:col>10</xdr:col>
      <xdr:colOff>357187</xdr:colOff>
      <xdr:row>20</xdr:row>
      <xdr:rowOff>83343</xdr:rowOff>
    </xdr:to>
    <xdr:grpSp>
      <xdr:nvGrpSpPr>
        <xdr:cNvPr id="20" name="Agrupar 19">
          <a:extLst>
            <a:ext uri="{FF2B5EF4-FFF2-40B4-BE49-F238E27FC236}">
              <a16:creationId xmlns:a16="http://schemas.microsoft.com/office/drawing/2014/main" id="{1989CC3F-751A-6D42-A9C3-81EB0328F1D9}"/>
            </a:ext>
          </a:extLst>
        </xdr:cNvPr>
        <xdr:cNvGrpSpPr/>
      </xdr:nvGrpSpPr>
      <xdr:grpSpPr>
        <a:xfrm>
          <a:off x="1381125" y="1095375"/>
          <a:ext cx="5750718" cy="2797968"/>
          <a:chOff x="678656" y="1095375"/>
          <a:chExt cx="5750719" cy="2797968"/>
        </a:xfrm>
      </xdr:grpSpPr>
      <xdr:grpSp>
        <xdr:nvGrpSpPr>
          <xdr:cNvPr id="13" name="Agrupar 12">
            <a:extLst>
              <a:ext uri="{FF2B5EF4-FFF2-40B4-BE49-F238E27FC236}">
                <a16:creationId xmlns:a16="http://schemas.microsoft.com/office/drawing/2014/main" id="{30C9836D-CECD-0684-05A3-884D6C0C03C7}"/>
              </a:ext>
            </a:extLst>
          </xdr:cNvPr>
          <xdr:cNvGrpSpPr/>
        </xdr:nvGrpSpPr>
        <xdr:grpSpPr>
          <a:xfrm>
            <a:off x="678656" y="1095375"/>
            <a:ext cx="5750719" cy="2797968"/>
            <a:chOff x="678656" y="1083469"/>
            <a:chExt cx="5750719" cy="2797968"/>
          </a:xfrm>
        </xdr:grpSpPr>
        <xdr:sp macro="" textlink="">
          <xdr:nvSpPr>
            <xdr:cNvPr id="6" name="Retângulo: Cantos Arredondados 5">
              <a:extLst>
                <a:ext uri="{FF2B5EF4-FFF2-40B4-BE49-F238E27FC236}">
                  <a16:creationId xmlns:a16="http://schemas.microsoft.com/office/drawing/2014/main" id="{6EF6C489-0A14-5286-CF80-48F65CAEE16E}"/>
                </a:ext>
              </a:extLst>
            </xdr:cNvPr>
            <xdr:cNvSpPr/>
          </xdr:nvSpPr>
          <xdr:spPr>
            <a:xfrm>
              <a:off x="678656" y="1083469"/>
              <a:ext cx="5750719" cy="2797968"/>
            </a:xfrm>
            <a:prstGeom prst="roundRect">
              <a:avLst>
                <a:gd name="adj" fmla="val 9858"/>
              </a:avLst>
            </a:prstGeom>
            <a:solidFill>
              <a:schemeClr val="bg1"/>
            </a:solidFill>
            <a:ln>
              <a:noFill/>
            </a:ln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 kern="1200"/>
            </a:p>
          </xdr:txBody>
        </xdr:sp>
        <xdr:graphicFrame macro="">
          <xdr:nvGraphicFramePr>
            <xdr:cNvPr id="2" name="Gráfico 1">
              <a:extLst>
                <a:ext uri="{FF2B5EF4-FFF2-40B4-BE49-F238E27FC236}">
                  <a16:creationId xmlns:a16="http://schemas.microsoft.com/office/drawing/2014/main" id="{CF202BAA-294D-47B5-8C7D-99AEE441408F}"/>
                </a:ext>
              </a:extLst>
            </xdr:cNvPr>
            <xdr:cNvGraphicFramePr>
              <a:graphicFrameLocks/>
            </xdr:cNvGraphicFramePr>
          </xdr:nvGraphicFramePr>
          <xdr:xfrm>
            <a:off x="809623" y="1166809"/>
            <a:ext cx="5305426" cy="2707481"/>
          </xdr:xfrm>
          <a:graphic>
            <a:graphicData uri="http://schemas.openxmlformats.org/drawingml/2006/chart">
              <c:chart xmlns:c="http://schemas.openxmlformats.org/drawingml/2006/chart" xmlns:r="http://schemas.openxmlformats.org/officeDocument/2006/relationships" r:id="rId4"/>
            </a:graphicData>
          </a:graphic>
        </xdr:graphicFrame>
        <xdr:sp macro="" textlink="">
          <xdr:nvSpPr>
            <xdr:cNvPr id="9" name="Retângulo: Cantos Superiores Arredondados 8">
              <a:extLst>
                <a:ext uri="{FF2B5EF4-FFF2-40B4-BE49-F238E27FC236}">
                  <a16:creationId xmlns:a16="http://schemas.microsoft.com/office/drawing/2014/main" id="{72BA2988-598F-80B1-8B5F-191791A7B44C}"/>
                </a:ext>
              </a:extLst>
            </xdr:cNvPr>
            <xdr:cNvSpPr/>
          </xdr:nvSpPr>
          <xdr:spPr>
            <a:xfrm>
              <a:off x="714375" y="1095376"/>
              <a:ext cx="5715000" cy="321468"/>
            </a:xfrm>
            <a:prstGeom prst="round2SameRect">
              <a:avLst>
                <a:gd name="adj1" fmla="val 50000"/>
                <a:gd name="adj2" fmla="val 0"/>
              </a:avLst>
            </a:prstGeom>
            <a:solidFill>
              <a:srgbClr val="006600"/>
            </a:solidFill>
          </xdr:spPr>
          <xdr:style>
            <a:lnRef idx="2">
              <a:schemeClr val="accent1">
                <a:shade val="15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endParaRPr lang="pt-BR" sz="1100" kern="1200"/>
            </a:p>
          </xdr:txBody>
        </xdr:sp>
        <xdr:sp macro="" textlink="">
          <xdr:nvSpPr>
            <xdr:cNvPr id="10" name="CaixaDeTexto 9">
              <a:extLst>
                <a:ext uri="{FF2B5EF4-FFF2-40B4-BE49-F238E27FC236}">
                  <a16:creationId xmlns:a16="http://schemas.microsoft.com/office/drawing/2014/main" id="{84153880-EDE1-66ED-BD38-C562B0022E50}"/>
                </a:ext>
              </a:extLst>
            </xdr:cNvPr>
            <xdr:cNvSpPr txBox="1"/>
          </xdr:nvSpPr>
          <xdr:spPr>
            <a:xfrm>
              <a:off x="857250" y="1143000"/>
              <a:ext cx="5429250" cy="226219"/>
            </a:xfrm>
            <a:prstGeom prst="rect">
              <a:avLst/>
            </a:prstGeom>
            <a:solidFill>
              <a:srgbClr val="006600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pt-BR" sz="1400" b="1" kern="1200">
                  <a:solidFill>
                    <a:schemeClr val="bg1"/>
                  </a:solidFill>
                  <a:latin typeface="Verdana" panose="020B0604030504040204" pitchFamily="34" charset="0"/>
                  <a:ea typeface="Verdana" panose="020B0604030504040204" pitchFamily="34" charset="0"/>
                </a:rPr>
                <a:t>SAÍDAS</a:t>
              </a:r>
            </a:p>
          </xdr:txBody>
        </xdr:sp>
      </xdr:grpSp>
      <mc:AlternateContent xmlns:mc="http://schemas.openxmlformats.org/markup-compatibility/2006">
        <mc:Choice xmlns:am3d="http://schemas.microsoft.com/office/drawing/2017/model3d" Requires="am3d">
          <xdr:graphicFrame macro="">
            <xdr:nvGraphicFramePr>
              <xdr:cNvPr id="19" name="Modelo 3D 18" descr="Sacola de compras">
                <a:extLst>
                  <a:ext uri="{FF2B5EF4-FFF2-40B4-BE49-F238E27FC236}">
                    <a16:creationId xmlns:a16="http://schemas.microsoft.com/office/drawing/2014/main" id="{CBA63BC9-5851-F06A-617B-08AC005BD603}"/>
                  </a:ext>
                </a:extLst>
              </xdr:cNvPr>
              <xdr:cNvGraphicFramePr>
                <a:graphicFrameLocks noChangeAspect="1"/>
              </xdr:cNvGraphicFramePr>
            </xdr:nvGraphicFramePr>
            <xdr:xfrm rot="20655499">
              <a:off x="2903806" y="1139814"/>
              <a:ext cx="164470" cy="263671"/>
            </xdr:xfrm>
            <a:graphic>
              <a:graphicData uri="http://schemas.microsoft.com/office/drawing/2017/model3d">
                <am3d:model3d xmlns:r="http://schemas.openxmlformats.org/officeDocument/2006/relationships" r:embed="rId5">
                  <am3d:spPr>
                    <a:xfrm rot="20655499">
                      <a:off x="0" y="0"/>
                      <a:ext cx="164470" cy="263671"/>
                    </a:xfrm>
                    <a:prstGeom prst="rect">
                      <a:avLst/>
                    </a:prstGeom>
                  </am3d:spPr>
                  <am3d:camera>
                    <am3d:pos x="0" y="0" z="57137120"/>
                    <am3d:up dx="0" dy="36000000" dz="0"/>
                    <am3d:lookAt x="0" y="0" z="0"/>
                    <am3d:perspective fov="2700000"/>
                  </am3d:camera>
                  <am3d:trans>
                    <am3d:meterPerModelUnit n="8743706" d="1000000"/>
                    <am3d:preTrans dx="0" dy="-17856844" dz="0"/>
                    <am3d:scale>
                      <am3d:sx n="1000000" d="1000000"/>
                      <am3d:sy n="1000000" d="1000000"/>
                      <am3d:sz n="1000000" d="1000000"/>
                    </am3d:scale>
                    <am3d:rot/>
                    <am3d:postTrans dx="0" dy="0" dz="0"/>
                  </am3d:trans>
                  <am3d:raster rName="Office3DRenderer" rVer="16.0.8326">
                    <am3d:blip r:embed="rId6"/>
                  </am3d:raster>
                  <am3d:objViewport viewportSz="314558"/>
                  <am3d:ambientLight>
                    <am3d:clr>
                      <a:scrgbClr r="50000" g="50000" b="50000"/>
                    </am3d:clr>
                    <am3d:illuminance n="500000" d="1000000"/>
                  </am3d:ambientLight>
                  <am3d:ptLight rad="0">
                    <am3d:clr>
                      <a:scrgbClr r="100000" g="75000" b="50000"/>
                    </am3d:clr>
                    <am3d:intensity n="9765625" d="1000000"/>
                    <am3d:pos x="21959998" y="70920001" z="16344003"/>
                  </am3d:ptLight>
                  <am3d:ptLight rad="0">
                    <am3d:clr>
                      <a:scrgbClr r="40000" g="60000" b="95000"/>
                    </am3d:clr>
                    <am3d:intensity n="12250000" d="1000000"/>
                    <am3d:pos x="-37964106" y="51130435" z="57631972"/>
                  </am3d:ptLight>
                  <am3d:ptLight rad="0">
                    <am3d:clr>
                      <a:scrgbClr r="86837" g="72700" b="100000"/>
                    </am3d:clr>
                    <am3d:intensity n="3125000" d="1000000"/>
                    <am3d:pos x="-37739122" y="58056624" z="-34769649"/>
                  </am3d:ptLight>
                </am3d:model3d>
              </a:graphicData>
            </a:graphic>
          </xdr:graphicFrame>
        </mc:Choice>
        <mc:Fallback>
          <xdr:pic>
            <xdr:nvPicPr>
              <xdr:cNvPr id="19" name="Modelo 3D 18" descr="Sacola de compras">
                <a:extLst>
                  <a:ext uri="{FF2B5EF4-FFF2-40B4-BE49-F238E27FC236}">
                    <a16:creationId xmlns:a16="http://schemas.microsoft.com/office/drawing/2014/main" id="{CBA63BC9-5851-F06A-617B-08AC005BD603}"/>
                  </a:ext>
                </a:extLst>
              </xdr:cNvPr>
              <xdr:cNvPicPr>
                <a:picLocks noGrp="1" noRot="1" noChangeAspect="1" noMove="1" noResize="1" noEditPoints="1" noAdjustHandles="1" noChangeArrowheads="1" noChangeShapeType="1" noCrop="1"/>
              </xdr:cNvPicPr>
            </xdr:nvPicPr>
            <xdr:blipFill>
              <a:blip xmlns:r="http://schemas.openxmlformats.org/officeDocument/2006/relationships" r:embed="rId6"/>
              <a:stretch>
                <a:fillRect/>
              </a:stretch>
            </xdr:blipFill>
            <xdr:spPr>
              <a:xfrm rot="20655499">
                <a:off x="3606275" y="1139814"/>
                <a:ext cx="164470" cy="263671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 editAs="oneCell">
    <xdr:from>
      <xdr:col>0</xdr:col>
      <xdr:colOff>1</xdr:colOff>
      <xdr:row>3</xdr:row>
      <xdr:rowOff>35718</xdr:rowOff>
    </xdr:from>
    <xdr:to>
      <xdr:col>0</xdr:col>
      <xdr:colOff>1285875</xdr:colOff>
      <xdr:row>9</xdr:row>
      <xdr:rowOff>178594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2" name="Mês">
              <a:extLst>
                <a:ext uri="{FF2B5EF4-FFF2-40B4-BE49-F238E27FC236}">
                  <a16:creationId xmlns:a16="http://schemas.microsoft.com/office/drawing/2014/main" id="{086A7D17-AA28-471E-A0BD-97754667414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ês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" y="607218"/>
              <a:ext cx="1285874" cy="128587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 editAs="oneCell">
    <xdr:from>
      <xdr:col>0</xdr:col>
      <xdr:colOff>0</xdr:colOff>
      <xdr:row>11</xdr:row>
      <xdr:rowOff>119061</xdr:rowOff>
    </xdr:from>
    <xdr:to>
      <xdr:col>0</xdr:col>
      <xdr:colOff>1285875</xdr:colOff>
      <xdr:row>18</xdr:row>
      <xdr:rowOff>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23" name="Situação">
              <a:extLst>
                <a:ext uri="{FF2B5EF4-FFF2-40B4-BE49-F238E27FC236}">
                  <a16:creationId xmlns:a16="http://schemas.microsoft.com/office/drawing/2014/main" id="{28AC3122-9DC0-45E5-AF8E-17CC09C07DF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Situação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0" y="2214561"/>
              <a:ext cx="1285875" cy="1214439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</xdr:col>
      <xdr:colOff>71436</xdr:colOff>
      <xdr:row>1</xdr:row>
      <xdr:rowOff>47625</xdr:rowOff>
    </xdr:from>
    <xdr:to>
      <xdr:col>20</xdr:col>
      <xdr:colOff>119061</xdr:colOff>
      <xdr:row>5</xdr:row>
      <xdr:rowOff>83344</xdr:rowOff>
    </xdr:to>
    <xdr:grpSp>
      <xdr:nvGrpSpPr>
        <xdr:cNvPr id="35" name="Agrupar 34">
          <a:extLst>
            <a:ext uri="{FF2B5EF4-FFF2-40B4-BE49-F238E27FC236}">
              <a16:creationId xmlns:a16="http://schemas.microsoft.com/office/drawing/2014/main" id="{605E038F-9B1A-5C03-13C0-28550277D5CD}"/>
            </a:ext>
          </a:extLst>
        </xdr:cNvPr>
        <xdr:cNvGrpSpPr/>
      </xdr:nvGrpSpPr>
      <xdr:grpSpPr>
        <a:xfrm>
          <a:off x="1381124" y="238125"/>
          <a:ext cx="11584781" cy="797719"/>
          <a:chOff x="1381124" y="238125"/>
          <a:chExt cx="11584781" cy="797719"/>
        </a:xfrm>
      </xdr:grpSpPr>
      <xdr:sp macro="" textlink="">
        <xdr:nvSpPr>
          <xdr:cNvPr id="24" name="Retângulo 23">
            <a:extLst>
              <a:ext uri="{FF2B5EF4-FFF2-40B4-BE49-F238E27FC236}">
                <a16:creationId xmlns:a16="http://schemas.microsoft.com/office/drawing/2014/main" id="{448CFAF7-762A-75D4-18C7-5C97D65E5AB1}"/>
              </a:ext>
            </a:extLst>
          </xdr:cNvPr>
          <xdr:cNvSpPr/>
        </xdr:nvSpPr>
        <xdr:spPr>
          <a:xfrm>
            <a:off x="1381124" y="238125"/>
            <a:ext cx="11584781" cy="797719"/>
          </a:xfrm>
          <a:prstGeom prst="rect">
            <a:avLst/>
          </a:prstGeom>
          <a:solidFill>
            <a:schemeClr val="bg1"/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 kern="1200"/>
          </a:p>
        </xdr:txBody>
      </xdr:sp>
      <xdr:sp macro="" textlink="">
        <xdr:nvSpPr>
          <xdr:cNvPr id="25" name="CaixaDeTexto 24">
            <a:extLst>
              <a:ext uri="{FF2B5EF4-FFF2-40B4-BE49-F238E27FC236}">
                <a16:creationId xmlns:a16="http://schemas.microsoft.com/office/drawing/2014/main" id="{81C68129-A5DB-E7E0-EAAC-8CC4E2324B23}"/>
              </a:ext>
            </a:extLst>
          </xdr:cNvPr>
          <xdr:cNvSpPr txBox="1"/>
        </xdr:nvSpPr>
        <xdr:spPr>
          <a:xfrm>
            <a:off x="2952749" y="404813"/>
            <a:ext cx="7369969" cy="464344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accent2"/>
          </a:fontRef>
        </xdr:style>
        <xdr:txBody>
          <a:bodyPr vertOverflow="clip" horzOverflow="clip" wrap="square" rtlCol="0" anchor="t">
            <a:scene3d>
              <a:camera prst="orthographicFront"/>
              <a:lightRig rig="harsh" dir="t"/>
            </a:scene3d>
            <a:sp3d extrusionH="57150" prstMaterial="matte">
              <a:bevelT w="63500" h="12700" prst="angle"/>
              <a:contourClr>
                <a:schemeClr val="bg1">
                  <a:lumMod val="65000"/>
                </a:schemeClr>
              </a:contourClr>
            </a:sp3d>
          </a:bodyPr>
          <a:lstStyle/>
          <a:p>
            <a:pPr algn="ctr"/>
            <a:r>
              <a:rPr lang="pt-BR" sz="2000" b="1" kern="1200" cap="none" spc="0">
                <a:ln/>
                <a:solidFill>
                  <a:schemeClr val="accent3"/>
                </a:solidFill>
                <a:effectLst/>
                <a:latin typeface="Verdana" panose="020B0604030504040204" pitchFamily="34" charset="0"/>
                <a:ea typeface="Verdana" panose="020B0604030504040204" pitchFamily="34" charset="0"/>
              </a:rPr>
              <a:t>Controle</a:t>
            </a:r>
            <a:r>
              <a:rPr lang="pt-BR" sz="2000" b="1" kern="1200" cap="none" spc="0" baseline="0">
                <a:ln/>
                <a:solidFill>
                  <a:schemeClr val="accent3"/>
                </a:solidFill>
                <a:effectLst/>
                <a:latin typeface="Verdana" panose="020B0604030504040204" pitchFamily="34" charset="0"/>
                <a:ea typeface="Verdana" panose="020B0604030504040204" pitchFamily="34" charset="0"/>
              </a:rPr>
              <a:t> de Entradas e Saídas por Categoria</a:t>
            </a:r>
            <a:endParaRPr lang="pt-BR" sz="2000" b="1" kern="1200" cap="none" spc="0">
              <a:ln/>
              <a:solidFill>
                <a:schemeClr val="accent3"/>
              </a:solidFill>
              <a:effectLst/>
              <a:latin typeface="Verdana" panose="020B0604030504040204" pitchFamily="34" charset="0"/>
              <a:ea typeface="Verdana" panose="020B0604030504040204" pitchFamily="34" charset="0"/>
            </a:endParaRPr>
          </a:p>
        </xdr:txBody>
      </xdr:sp>
    </xdr:grpSp>
    <xdr:clientData/>
  </xdr:twoCellAnchor>
  <xdr:twoCellAnchor>
    <xdr:from>
      <xdr:col>6</xdr:col>
      <xdr:colOff>166689</xdr:colOff>
      <xdr:row>21</xdr:row>
      <xdr:rowOff>61807</xdr:rowOff>
    </xdr:from>
    <xdr:to>
      <xdr:col>15</xdr:col>
      <xdr:colOff>452440</xdr:colOff>
      <xdr:row>36</xdr:row>
      <xdr:rowOff>2275</xdr:rowOff>
    </xdr:to>
    <xdr:grpSp>
      <xdr:nvGrpSpPr>
        <xdr:cNvPr id="36" name="Agrupar 35">
          <a:extLst>
            <a:ext uri="{FF2B5EF4-FFF2-40B4-BE49-F238E27FC236}">
              <a16:creationId xmlns:a16="http://schemas.microsoft.com/office/drawing/2014/main" id="{126FCBD4-9314-D9B9-C529-7E3EDECCC83B}"/>
            </a:ext>
          </a:extLst>
        </xdr:cNvPr>
        <xdr:cNvGrpSpPr/>
      </xdr:nvGrpSpPr>
      <xdr:grpSpPr>
        <a:xfrm>
          <a:off x="4512470" y="4062307"/>
          <a:ext cx="5750720" cy="2786062"/>
          <a:chOff x="4512470" y="4062307"/>
          <a:chExt cx="5750720" cy="2786062"/>
        </a:xfrm>
      </xdr:grpSpPr>
      <xdr:grpSp>
        <xdr:nvGrpSpPr>
          <xdr:cNvPr id="27" name="Agrupar 26">
            <a:extLst>
              <a:ext uri="{FF2B5EF4-FFF2-40B4-BE49-F238E27FC236}">
                <a16:creationId xmlns:a16="http://schemas.microsoft.com/office/drawing/2014/main" id="{6D3634CE-2106-0AE8-65F9-72FFAF36F9F0}"/>
              </a:ext>
            </a:extLst>
          </xdr:cNvPr>
          <xdr:cNvGrpSpPr/>
        </xdr:nvGrpSpPr>
        <xdr:grpSpPr>
          <a:xfrm>
            <a:off x="4512470" y="4062307"/>
            <a:ext cx="5750720" cy="2786062"/>
            <a:chOff x="6524625" y="1095375"/>
            <a:chExt cx="5750719" cy="2797968"/>
          </a:xfrm>
        </xdr:grpSpPr>
        <xdr:grpSp>
          <xdr:nvGrpSpPr>
            <xdr:cNvPr id="29" name="Agrupar 28">
              <a:extLst>
                <a:ext uri="{FF2B5EF4-FFF2-40B4-BE49-F238E27FC236}">
                  <a16:creationId xmlns:a16="http://schemas.microsoft.com/office/drawing/2014/main" id="{96F1C184-671C-14F0-FC41-B0B526BEA3A3}"/>
                </a:ext>
              </a:extLst>
            </xdr:cNvPr>
            <xdr:cNvGrpSpPr/>
          </xdr:nvGrpSpPr>
          <xdr:grpSpPr>
            <a:xfrm>
              <a:off x="6524625" y="1095375"/>
              <a:ext cx="5750719" cy="2797968"/>
              <a:chOff x="6524625" y="1095375"/>
              <a:chExt cx="5750719" cy="2797968"/>
            </a:xfrm>
          </xdr:grpSpPr>
          <xdr:sp macro="" textlink="">
            <xdr:nvSpPr>
              <xdr:cNvPr id="31" name="Retângulo: Cantos Arredondados 30">
                <a:extLst>
                  <a:ext uri="{FF2B5EF4-FFF2-40B4-BE49-F238E27FC236}">
                    <a16:creationId xmlns:a16="http://schemas.microsoft.com/office/drawing/2014/main" id="{073E51ED-1452-0DDC-A422-BCE783A846EE}"/>
                  </a:ext>
                </a:extLst>
              </xdr:cNvPr>
              <xdr:cNvSpPr/>
            </xdr:nvSpPr>
            <xdr:spPr>
              <a:xfrm>
                <a:off x="6524625" y="1095375"/>
                <a:ext cx="5750719" cy="2797968"/>
              </a:xfrm>
              <a:prstGeom prst="roundRect">
                <a:avLst>
                  <a:gd name="adj" fmla="val 7305"/>
                </a:avLst>
              </a:prstGeom>
              <a:solidFill>
                <a:schemeClr val="bg1"/>
              </a:solidFill>
              <a:ln>
                <a:noFill/>
              </a:ln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pt-BR" sz="1100" kern="1200"/>
              </a:p>
            </xdr:txBody>
          </xdr:sp>
          <xdr:sp macro="" textlink="">
            <xdr:nvSpPr>
              <xdr:cNvPr id="33" name="Retângulo: Cantos Superiores Arredondados 32">
                <a:extLst>
                  <a:ext uri="{FF2B5EF4-FFF2-40B4-BE49-F238E27FC236}">
                    <a16:creationId xmlns:a16="http://schemas.microsoft.com/office/drawing/2014/main" id="{7FBAD7E1-51A5-694E-1E45-243E4CA3AF7A}"/>
                  </a:ext>
                </a:extLst>
              </xdr:cNvPr>
              <xdr:cNvSpPr/>
            </xdr:nvSpPr>
            <xdr:spPr>
              <a:xfrm>
                <a:off x="6536531" y="1107281"/>
                <a:ext cx="5715000" cy="321468"/>
              </a:xfrm>
              <a:prstGeom prst="round2SameRect">
                <a:avLst>
                  <a:gd name="adj1" fmla="val 50000"/>
                  <a:gd name="adj2" fmla="val 0"/>
                </a:avLst>
              </a:prstGeom>
              <a:solidFill>
                <a:srgbClr val="006600"/>
              </a:solidFill>
            </xdr:spPr>
            <xdr:style>
              <a:lnRef idx="2">
                <a:schemeClr val="accent1">
                  <a:shade val="15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rtlCol="0" anchor="t"/>
              <a:lstStyle/>
              <a:p>
                <a:pPr algn="l"/>
                <a:endParaRPr lang="pt-BR" sz="1100" kern="1200"/>
              </a:p>
            </xdr:txBody>
          </xdr:sp>
        </xdr:grpSp>
        <xdr:sp macro="" textlink="">
          <xdr:nvSpPr>
            <xdr:cNvPr id="30" name="CaixaDeTexto 29">
              <a:extLst>
                <a:ext uri="{FF2B5EF4-FFF2-40B4-BE49-F238E27FC236}">
                  <a16:creationId xmlns:a16="http://schemas.microsoft.com/office/drawing/2014/main" id="{4E67BA2C-8ED0-BFA1-AC62-19485A7AAA36}"/>
                </a:ext>
              </a:extLst>
            </xdr:cNvPr>
            <xdr:cNvSpPr txBox="1"/>
          </xdr:nvSpPr>
          <xdr:spPr>
            <a:xfrm>
              <a:off x="6679406" y="1154905"/>
              <a:ext cx="5429250" cy="226219"/>
            </a:xfrm>
            <a:prstGeom prst="rect">
              <a:avLst/>
            </a:prstGeom>
            <a:solidFill>
              <a:srgbClr val="006600"/>
            </a:solidFill>
            <a:ln w="9525" cmpd="sng">
              <a:noFill/>
            </a:ln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dk1"/>
            </a:fontRef>
          </xdr:style>
          <xdr:txBody>
            <a:bodyPr vertOverflow="clip" horzOverflow="clip" wrap="square" rtlCol="0" anchor="ctr"/>
            <a:lstStyle/>
            <a:p>
              <a:pPr algn="ctr"/>
              <a:r>
                <a:rPr lang="pt-BR" sz="1400" b="1" kern="1200">
                  <a:solidFill>
                    <a:schemeClr val="bg1"/>
                  </a:solidFill>
                  <a:latin typeface="Verdana" panose="020B0604030504040204" pitchFamily="34" charset="0"/>
                  <a:ea typeface="Verdana" panose="020B0604030504040204" pitchFamily="34" charset="0"/>
                </a:rPr>
                <a:t>ECONOMIAS</a:t>
              </a:r>
            </a:p>
          </xdr:txBody>
        </xdr:sp>
      </xdr:grpSp>
      <mc:AlternateContent xmlns:mc="http://schemas.openxmlformats.org/markup-compatibility/2006">
        <mc:Choice xmlns:am3d="http://schemas.microsoft.com/office/drawing/2017/model3d" Requires="am3d">
          <xdr:graphicFrame macro="">
            <xdr:nvGraphicFramePr>
              <xdr:cNvPr id="34" name="Modelo 3D 33" descr="Cofre de Porquinho">
                <a:extLst>
                  <a:ext uri="{FF2B5EF4-FFF2-40B4-BE49-F238E27FC236}">
                    <a16:creationId xmlns:a16="http://schemas.microsoft.com/office/drawing/2014/main" id="{14B8F888-FF6F-D213-5A7E-DEAE5AE0176C}"/>
                  </a:ext>
                </a:extLst>
              </xdr:cNvPr>
              <xdr:cNvGraphicFramePr>
                <a:graphicFrameLocks noChangeAspect="1"/>
              </xdr:cNvGraphicFramePr>
            </xdr:nvGraphicFramePr>
            <xdr:xfrm rot="10431281" flipV="1">
              <a:off x="6317341" y="4088628"/>
              <a:ext cx="350704" cy="288202"/>
            </xdr:xfrm>
            <a:graphic>
              <a:graphicData uri="http://schemas.microsoft.com/office/drawing/2017/model3d">
                <am3d:model3d xmlns:r="http://schemas.openxmlformats.org/officeDocument/2006/relationships" r:embed="rId7">
                  <am3d:spPr>
                    <a:xfrm rot="10431281" flipV="1">
                      <a:off x="0" y="0"/>
                      <a:ext cx="350704" cy="288202"/>
                    </a:xfrm>
                    <a:prstGeom prst="rect">
                      <a:avLst/>
                    </a:prstGeom>
                  </am3d:spPr>
                  <am3d:camera>
                    <am3d:pos x="0" y="0" z="66594559"/>
                    <am3d:up dx="0" dy="36000000" dz="0"/>
                    <am3d:lookAt x="0" y="0" z="0"/>
                    <am3d:perspective fov="2700000"/>
                  </am3d:camera>
                  <am3d:trans>
                    <am3d:meterPerModelUnit n="5886366" d="1000000"/>
                    <am3d:preTrans dx="1210897" dy="1313110" dz="-30000"/>
                    <am3d:scale>
                      <am3d:sx n="1000000" d="1000000"/>
                      <am3d:sy n="1000000" d="1000000"/>
                      <am3d:sz n="1000000" d="1000000"/>
                    </am3d:scale>
                    <am3d:rot/>
                    <am3d:postTrans dx="0" dy="0" dz="0"/>
                  </am3d:trans>
                  <am3d:raster rName="Office3DRenderer" rVer="16.0.8326">
                    <am3d:blip r:embed="rId8"/>
                  </am3d:raster>
                  <am3d:objViewport viewportSz="500013"/>
                  <am3d:ambientLight>
                    <am3d:clr>
                      <a:scrgbClr r="50000" g="50000" b="50000"/>
                    </am3d:clr>
                    <am3d:illuminance n="500000" d="1000000"/>
                  </am3d:ambientLight>
                  <am3d:ptLight rad="0">
                    <am3d:clr>
                      <a:scrgbClr r="100000" g="75000" b="50000"/>
                    </am3d:clr>
                    <am3d:intensity n="9765625" d="1000000"/>
                    <am3d:pos x="21959998" y="70920001" z="16344003"/>
                  </am3d:ptLight>
                  <am3d:ptLight rad="0">
                    <am3d:clr>
                      <a:scrgbClr r="40000" g="60000" b="95000"/>
                    </am3d:clr>
                    <am3d:intensity n="12250000" d="1000000"/>
                    <am3d:pos x="-37964106" y="51130435" z="57631972"/>
                  </am3d:ptLight>
                  <am3d:ptLight rad="0">
                    <am3d:clr>
                      <a:scrgbClr r="86837" g="72700" b="100000"/>
                    </am3d:clr>
                    <am3d:intensity n="3125000" d="1000000"/>
                    <am3d:pos x="-37739122" y="58056624" z="-34769649"/>
                  </am3d:ptLight>
                </am3d:model3d>
              </a:graphicData>
            </a:graphic>
          </xdr:graphicFrame>
        </mc:Choice>
        <mc:Fallback>
          <xdr:pic>
            <xdr:nvPicPr>
              <xdr:cNvPr id="34" name="Modelo 3D 33" descr="Cofre de Porquinho">
                <a:extLst>
                  <a:ext uri="{FF2B5EF4-FFF2-40B4-BE49-F238E27FC236}">
                    <a16:creationId xmlns:a16="http://schemas.microsoft.com/office/drawing/2014/main" id="{14B8F888-FF6F-D213-5A7E-DEAE5AE0176C}"/>
                  </a:ext>
                </a:extLst>
              </xdr:cNvPr>
              <xdr:cNvPicPr>
                <a:picLocks noGrp="1" noRot="1" noChangeAspect="1" noMove="1" noResize="1" noEditPoints="1" noAdjustHandles="1" noChangeArrowheads="1" noChangeShapeType="1" noCrop="1"/>
              </xdr:cNvPicPr>
            </xdr:nvPicPr>
            <xdr:blipFill>
              <a:blip xmlns:r="http://schemas.openxmlformats.org/officeDocument/2006/relationships" r:embed="rId8"/>
              <a:stretch>
                <a:fillRect/>
              </a:stretch>
            </xdr:blipFill>
            <xdr:spPr>
              <a:xfrm rot="10431281" flipV="1">
                <a:off x="6317341" y="4088628"/>
                <a:ext cx="350704" cy="288202"/>
              </a:xfrm>
              <a:prstGeom prst="rect">
                <a:avLst/>
              </a:prstGeom>
            </xdr:spPr>
          </xdr:pic>
        </mc:Fallback>
      </mc:AlternateContent>
    </xdr:grpSp>
    <xdr:clientData/>
  </xdr:twoCellAnchor>
  <xdr:twoCellAnchor>
    <xdr:from>
      <xdr:col>8</xdr:col>
      <xdr:colOff>202406</xdr:colOff>
      <xdr:row>23</xdr:row>
      <xdr:rowOff>107157</xdr:rowOff>
    </xdr:from>
    <xdr:to>
      <xdr:col>13</xdr:col>
      <xdr:colOff>423862</xdr:colOff>
      <xdr:row>35</xdr:row>
      <xdr:rowOff>9526</xdr:rowOff>
    </xdr:to>
    <xdr:graphicFrame macro="">
      <xdr:nvGraphicFramePr>
        <xdr:cNvPr id="39" name="Gráfico 38">
          <a:extLst>
            <a:ext uri="{FF2B5EF4-FFF2-40B4-BE49-F238E27FC236}">
              <a16:creationId xmlns:a16="http://schemas.microsoft.com/office/drawing/2014/main" id="{CF4DC554-7E1B-4AFF-A622-FE97260F46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9</xdr:col>
      <xdr:colOff>393450</xdr:colOff>
      <xdr:row>24</xdr:row>
      <xdr:rowOff>178594</xdr:rowOff>
    </xdr:from>
    <xdr:to>
      <xdr:col>10</xdr:col>
      <xdr:colOff>500062</xdr:colOff>
      <xdr:row>25</xdr:row>
      <xdr:rowOff>178594</xdr:rowOff>
    </xdr:to>
    <xdr:sp macro="" textlink="">
      <xdr:nvSpPr>
        <xdr:cNvPr id="41" name="CaixaDeTexto 40">
          <a:extLst>
            <a:ext uri="{FF2B5EF4-FFF2-40B4-BE49-F238E27FC236}">
              <a16:creationId xmlns:a16="http://schemas.microsoft.com/office/drawing/2014/main" id="{EE1EBC01-5F80-367C-AB79-6D512E5E30BE}"/>
            </a:ext>
          </a:extLst>
        </xdr:cNvPr>
        <xdr:cNvSpPr txBox="1"/>
      </xdr:nvSpPr>
      <xdr:spPr>
        <a:xfrm>
          <a:off x="6560888" y="4750594"/>
          <a:ext cx="713830" cy="1905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lang="pt-BR" sz="1100" kern="1200">
              <a:solidFill>
                <a:schemeClr val="tx1">
                  <a:lumMod val="75000"/>
                  <a:lumOff val="25000"/>
                </a:schemeClr>
              </a:solidFill>
              <a:latin typeface="Verdana" panose="020B0604030504040204" pitchFamily="34" charset="0"/>
              <a:ea typeface="Verdana" panose="020B0604030504040204" pitchFamily="34" charset="0"/>
            </a:rPr>
            <a:t>Meta</a:t>
          </a:r>
        </a:p>
      </xdr:txBody>
    </xdr:sp>
    <xdr:clientData/>
  </xdr:twoCellAnchor>
  <xdr:twoCellAnchor>
    <xdr:from>
      <xdr:col>0</xdr:col>
      <xdr:colOff>0</xdr:colOff>
      <xdr:row>20</xdr:row>
      <xdr:rowOff>0</xdr:rowOff>
    </xdr:from>
    <xdr:to>
      <xdr:col>0</xdr:col>
      <xdr:colOff>1285874</xdr:colOff>
      <xdr:row>21</xdr:row>
      <xdr:rowOff>155840</xdr:rowOff>
    </xdr:to>
    <xdr:grpSp>
      <xdr:nvGrpSpPr>
        <xdr:cNvPr id="46" name="Agrupar 45">
          <a:extLst>
            <a:ext uri="{FF2B5EF4-FFF2-40B4-BE49-F238E27FC236}">
              <a16:creationId xmlns:a16="http://schemas.microsoft.com/office/drawing/2014/main" id="{3ED4B0A8-D258-3BDE-548E-CD152B27BCD8}"/>
            </a:ext>
          </a:extLst>
        </xdr:cNvPr>
        <xdr:cNvGrpSpPr/>
      </xdr:nvGrpSpPr>
      <xdr:grpSpPr>
        <a:xfrm>
          <a:off x="0" y="3810000"/>
          <a:ext cx="1285874" cy="346340"/>
          <a:chOff x="23814" y="4029237"/>
          <a:chExt cx="1285874" cy="346340"/>
        </a:xfrm>
      </xdr:grpSpPr>
      <xdr:sp macro="" textlink="">
        <xdr:nvSpPr>
          <xdr:cNvPr id="42" name="Retângulo 41">
            <a:extLst>
              <a:ext uri="{FF2B5EF4-FFF2-40B4-BE49-F238E27FC236}">
                <a16:creationId xmlns:a16="http://schemas.microsoft.com/office/drawing/2014/main" id="{4A4AE46E-D780-9A70-22B3-753542783950}"/>
              </a:ext>
            </a:extLst>
          </xdr:cNvPr>
          <xdr:cNvSpPr/>
        </xdr:nvSpPr>
        <xdr:spPr>
          <a:xfrm>
            <a:off x="23814" y="4029237"/>
            <a:ext cx="1285874" cy="346340"/>
          </a:xfrm>
          <a:prstGeom prst="rect">
            <a:avLst/>
          </a:prstGeom>
          <a:solidFill>
            <a:schemeClr val="bg1">
              <a:lumMod val="85000"/>
            </a:schemeClr>
          </a:solidFill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 kern="1200"/>
          </a:p>
        </xdr:txBody>
      </xdr:sp>
      <xdr:sp macro="" textlink="">
        <xdr:nvSpPr>
          <xdr:cNvPr id="43" name="CaixaDeTexto 42">
            <a:hlinkClick xmlns:r="http://schemas.openxmlformats.org/officeDocument/2006/relationships" r:id="rId10"/>
            <a:extLst>
              <a:ext uri="{FF2B5EF4-FFF2-40B4-BE49-F238E27FC236}">
                <a16:creationId xmlns:a16="http://schemas.microsoft.com/office/drawing/2014/main" id="{BA423A29-088D-00F7-46B2-F3E12421F778}"/>
              </a:ext>
            </a:extLst>
          </xdr:cNvPr>
          <xdr:cNvSpPr txBox="1"/>
        </xdr:nvSpPr>
        <xdr:spPr>
          <a:xfrm>
            <a:off x="23814" y="4062307"/>
            <a:ext cx="1262061" cy="284533"/>
          </a:xfrm>
          <a:prstGeom prst="rect">
            <a:avLst/>
          </a:prstGeom>
          <a:solidFill>
            <a:schemeClr val="lt1"/>
          </a:solidFill>
          <a:ln w="9525" cmpd="sng">
            <a:solidFill>
              <a:schemeClr val="lt1">
                <a:shade val="50000"/>
              </a:schemeClr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wrap="square" rtlCol="0" anchor="t"/>
          <a:lstStyle/>
          <a:p>
            <a:pPr algn="l"/>
            <a:r>
              <a:rPr lang="pt-BR" sz="1100" kern="1200"/>
              <a:t>Ver</a:t>
            </a:r>
            <a:r>
              <a:rPr lang="pt-BR" sz="1100" kern="1200" baseline="0"/>
              <a:t> Dados </a:t>
            </a:r>
            <a:endParaRPr lang="pt-BR" sz="1100" kern="1200"/>
          </a:p>
        </xdr:txBody>
      </xdr:sp>
    </xdr:grpSp>
    <xdr:clientData/>
  </xdr:twoCellAnchor>
  <xdr:twoCellAnchor editAs="oneCell">
    <xdr:from>
      <xdr:col>0</xdr:col>
      <xdr:colOff>726283</xdr:colOff>
      <xdr:row>21</xdr:row>
      <xdr:rowOff>52549</xdr:rowOff>
    </xdr:from>
    <xdr:to>
      <xdr:col>0</xdr:col>
      <xdr:colOff>1083470</xdr:colOff>
      <xdr:row>23</xdr:row>
      <xdr:rowOff>28736</xdr:rowOff>
    </xdr:to>
    <xdr:pic>
      <xdr:nvPicPr>
        <xdr:cNvPr id="45" name="Gráfico 44" descr="Lupa com preenchimento sólido">
          <a:extLst>
            <a:ext uri="{FF2B5EF4-FFF2-40B4-BE49-F238E27FC236}">
              <a16:creationId xmlns:a16="http://schemas.microsoft.com/office/drawing/2014/main" id="{899B2D49-7644-8CE1-4462-16554627E2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96DAC541-7B7A-43D3-8B79-37D633B846F1}">
              <asvg:svgBlip xmlns:asvg="http://schemas.microsoft.com/office/drawing/2016/SVG/main" r:embed="rId12"/>
            </a:ext>
          </a:extLst>
        </a:blip>
        <a:stretch>
          <a:fillRect/>
        </a:stretch>
      </xdr:blipFill>
      <xdr:spPr>
        <a:xfrm>
          <a:off x="726283" y="4053049"/>
          <a:ext cx="357187" cy="357187"/>
        </a:xfrm>
        <a:prstGeom prst="rect">
          <a:avLst/>
        </a:prstGeom>
      </xdr:spPr>
    </xdr:pic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lise" refreshedDate="45673.829302546299" createdVersion="8" refreshedVersion="8" minRefreshableVersion="3" recordCount="44" xr:uid="{18CB7FF7-40EB-48A6-8B78-653051720EFC}">
  <cacheSource type="worksheet">
    <worksheetSource name="TabelaTransações"/>
  </cacheSource>
  <cacheFields count="8">
    <cacheField name="Data" numFmtId="14">
      <sharedItems containsSemiMixedTypes="0" containsNonDate="0" containsDate="1" containsString="0" minDate="2024-08-01T00:00:00" maxDate="2024-11-01T00:00:00"/>
    </cacheField>
    <cacheField name="Mês" numFmtId="1">
      <sharedItems containsSemiMixedTypes="0" containsString="0" containsNumber="1" containsInteger="1" minValue="8" maxValue="10" count="3">
        <n v="8"/>
        <n v="9"/>
        <n v="10"/>
      </sharedItems>
    </cacheField>
    <cacheField name="Tipo" numFmtId="0">
      <sharedItems count="2">
        <s v="ENTRADA"/>
        <s v="SAÍDA"/>
      </sharedItems>
    </cacheField>
    <cacheField name="Categoria" numFmtId="0">
      <sharedItems count="19">
        <s v="Renda Fixa"/>
        <s v="Alimentação"/>
        <s v="Transporte"/>
        <s v="Lazer"/>
        <s v="Saúde"/>
        <s v="Educação"/>
        <s v="Vestuário"/>
        <s v="Investimentos"/>
        <s v="Serviços"/>
        <s v="Eletrônicos"/>
        <s v="Utilidades Domésticas"/>
        <s v="Presentes"/>
        <s v="Beleza"/>
        <s v="Pet Care"/>
        <s v="Viagem"/>
        <s v="Gastronomia"/>
        <s v="Freelance"/>
        <s v="Utilidades Dom."/>
        <s v="Venda de ativos"/>
      </sharedItems>
    </cacheField>
    <cacheField name="Descrição" numFmtId="0">
      <sharedItems/>
    </cacheField>
    <cacheField name="Valor" numFmtId="165">
      <sharedItems containsSemiMixedTypes="0" containsString="0" containsNumber="1" containsInteger="1" minValue="80" maxValue="5000"/>
    </cacheField>
    <cacheField name="Operação" numFmtId="0">
      <sharedItems/>
    </cacheField>
    <cacheField name="Situação" numFmtId="0">
      <sharedItems count="3">
        <s v="Recebido"/>
        <s v="Pendente"/>
        <s v="Pago"/>
      </sharedItems>
    </cacheField>
  </cacheFields>
  <extLst>
    <ext xmlns:x14="http://schemas.microsoft.com/office/spreadsheetml/2009/9/main" uri="{725AE2AE-9491-48be-B2B4-4EB974FC3084}">
      <x14:pivotCacheDefinition pivotCacheId="1810228760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4">
  <r>
    <d v="2024-08-01T00:00:00"/>
    <x v="0"/>
    <x v="0"/>
    <x v="0"/>
    <s v="Salário mensal"/>
    <n v="5000"/>
    <s v="Transferência"/>
    <x v="0"/>
  </r>
  <r>
    <d v="2024-08-01T00:00:00"/>
    <x v="0"/>
    <x v="1"/>
    <x v="1"/>
    <s v="Compras no supermercado"/>
    <n v="550"/>
    <s v="Débito Automático"/>
    <x v="1"/>
  </r>
  <r>
    <d v="2024-08-03T00:00:00"/>
    <x v="0"/>
    <x v="1"/>
    <x v="2"/>
    <s v="Gasolina"/>
    <n v="300"/>
    <s v="Cartão de Crédito"/>
    <x v="2"/>
  </r>
  <r>
    <d v="2024-08-05T00:00:00"/>
    <x v="0"/>
    <x v="1"/>
    <x v="3"/>
    <s v="Cinema"/>
    <n v="120"/>
    <s v="Cartão de Crédito"/>
    <x v="2"/>
  </r>
  <r>
    <d v="2024-08-07T00:00:00"/>
    <x v="0"/>
    <x v="1"/>
    <x v="4"/>
    <s v="Consulta odontológica"/>
    <n v="250"/>
    <s v="Transferência"/>
    <x v="2"/>
  </r>
  <r>
    <d v="2024-08-10T00:00:00"/>
    <x v="0"/>
    <x v="1"/>
    <x v="5"/>
    <s v="Material escolar"/>
    <n v="400"/>
    <s v="Débito Automático"/>
    <x v="1"/>
  </r>
  <r>
    <d v="2024-08-12T00:00:00"/>
    <x v="0"/>
    <x v="1"/>
    <x v="6"/>
    <s v="Compra de roupas de inverno"/>
    <n v="600"/>
    <s v="Cartão de Crédito"/>
    <x v="1"/>
  </r>
  <r>
    <d v="2024-08-15T00:00:00"/>
    <x v="0"/>
    <x v="0"/>
    <x v="7"/>
    <s v="Dividendos de ações"/>
    <n v="800"/>
    <s v="Transferência"/>
    <x v="1"/>
  </r>
  <r>
    <d v="2024-08-15T00:00:00"/>
    <x v="0"/>
    <x v="1"/>
    <x v="8"/>
    <s v="Limpeza do apartamento"/>
    <n v="150"/>
    <s v="Transferência"/>
    <x v="2"/>
  </r>
  <r>
    <d v="2024-08-18T00:00:00"/>
    <x v="0"/>
    <x v="1"/>
    <x v="9"/>
    <s v="Compra de novo celular"/>
    <n v="1200"/>
    <s v="Cartão de Crédito"/>
    <x v="1"/>
  </r>
  <r>
    <d v="2024-08-20T00:00:00"/>
    <x v="0"/>
    <x v="1"/>
    <x v="10"/>
    <s v="Reparos domésticos"/>
    <n v="450"/>
    <s v="Débito Automático"/>
    <x v="2"/>
  </r>
  <r>
    <d v="2024-08-22T00:00:00"/>
    <x v="0"/>
    <x v="1"/>
    <x v="11"/>
    <s v="Presente de aniversário"/>
    <n v="180"/>
    <s v="Transferência"/>
    <x v="1"/>
  </r>
  <r>
    <d v="2024-08-24T00:00:00"/>
    <x v="0"/>
    <x v="1"/>
    <x v="12"/>
    <s v="Corte de cabelo e barba"/>
    <n v="80"/>
    <s v="Débito Automático"/>
    <x v="2"/>
  </r>
  <r>
    <d v="2024-08-28T00:00:00"/>
    <x v="0"/>
    <x v="1"/>
    <x v="13"/>
    <s v="Ração e petiscos para o cachorro"/>
    <n v="200"/>
    <s v="Débito Automático"/>
    <x v="2"/>
  </r>
  <r>
    <d v="2024-08-30T00:00:00"/>
    <x v="0"/>
    <x v="1"/>
    <x v="14"/>
    <s v="Reserva de pousada"/>
    <n v="750"/>
    <s v="Transferência"/>
    <x v="1"/>
  </r>
  <r>
    <d v="2024-08-31T00:00:00"/>
    <x v="0"/>
    <x v="1"/>
    <x v="15"/>
    <s v="Jantar em restaurante francês"/>
    <n v="350"/>
    <s v="Cartão de Crédito"/>
    <x v="2"/>
  </r>
  <r>
    <d v="2024-09-01T00:00:00"/>
    <x v="1"/>
    <x v="0"/>
    <x v="0"/>
    <s v="Salário mensal"/>
    <n v="5000"/>
    <s v="Transferência"/>
    <x v="0"/>
  </r>
  <r>
    <d v="2024-09-02T00:00:00"/>
    <x v="1"/>
    <x v="1"/>
    <x v="1"/>
    <s v="Compras no supermercado"/>
    <n v="450"/>
    <s v="Débito Automático"/>
    <x v="1"/>
  </r>
  <r>
    <d v="2024-09-05T00:00:00"/>
    <x v="1"/>
    <x v="1"/>
    <x v="2"/>
    <s v="Gasolina"/>
    <n v="300"/>
    <s v="Débito Automático"/>
    <x v="2"/>
  </r>
  <r>
    <d v="2024-09-08T00:00:00"/>
    <x v="1"/>
    <x v="1"/>
    <x v="3"/>
    <s v="Cinema e jantar"/>
    <n v="200"/>
    <s v="Transferência"/>
    <x v="2"/>
  </r>
  <r>
    <d v="2024-09-11T00:00:00"/>
    <x v="1"/>
    <x v="1"/>
    <x v="4"/>
    <s v="Plano de saúde"/>
    <n v="600"/>
    <s v="Débito Automático"/>
    <x v="1"/>
  </r>
  <r>
    <d v="2024-09-14T00:00:00"/>
    <x v="1"/>
    <x v="1"/>
    <x v="5"/>
    <s v="Material escolar"/>
    <n v="350"/>
    <s v="Transferência"/>
    <x v="2"/>
  </r>
  <r>
    <d v="2024-09-17T00:00:00"/>
    <x v="1"/>
    <x v="1"/>
    <x v="6"/>
    <s v="Compra de roupas"/>
    <n v="500"/>
    <s v="Cartão de Crédito"/>
    <x v="1"/>
  </r>
  <r>
    <d v="2024-09-20T00:00:00"/>
    <x v="1"/>
    <x v="0"/>
    <x v="16"/>
    <s v="Pagamento por projeto freelancer"/>
    <n v="1200"/>
    <s v="Transferência"/>
    <x v="0"/>
  </r>
  <r>
    <d v="2024-09-20T00:00:00"/>
    <x v="1"/>
    <x v="1"/>
    <x v="8"/>
    <s v="Manutenção do veículo"/>
    <n v="800"/>
    <s v="Transferência"/>
    <x v="2"/>
  </r>
  <r>
    <d v="2024-09-23T00:00:00"/>
    <x v="1"/>
    <x v="1"/>
    <x v="9"/>
    <s v="Compra de novo smartphone"/>
    <n v="1500"/>
    <s v="Cartão de Crédito"/>
    <x v="1"/>
  </r>
  <r>
    <d v="2024-09-26T00:00:00"/>
    <x v="1"/>
    <x v="1"/>
    <x v="17"/>
    <s v="Conta de energia elétrica"/>
    <n v="250"/>
    <s v="Débito Automático"/>
    <x v="2"/>
  </r>
  <r>
    <d v="2024-09-29T00:00:00"/>
    <x v="1"/>
    <x v="1"/>
    <x v="11"/>
    <s v="Aniversário da mãe"/>
    <n v="400"/>
    <s v="Cartão de Crédito"/>
    <x v="1"/>
  </r>
  <r>
    <d v="2024-10-01T00:00:00"/>
    <x v="2"/>
    <x v="0"/>
    <x v="0"/>
    <s v="Salário mensal"/>
    <n v="5000"/>
    <s v="Transferência"/>
    <x v="0"/>
  </r>
  <r>
    <d v="2024-10-01T00:00:00"/>
    <x v="2"/>
    <x v="1"/>
    <x v="1"/>
    <s v="Compras no supermercado"/>
    <n v="600"/>
    <s v="Débito Automático"/>
    <x v="1"/>
  </r>
  <r>
    <d v="2024-10-03T00:00:00"/>
    <x v="2"/>
    <x v="1"/>
    <x v="2"/>
    <s v="Recarga de cartão de transporte"/>
    <n v="200"/>
    <s v="Cartão de Crédito"/>
    <x v="2"/>
  </r>
  <r>
    <d v="2024-10-05T00:00:00"/>
    <x v="2"/>
    <x v="1"/>
    <x v="3"/>
    <s v="Ingressos para teatro"/>
    <n v="180"/>
    <s v="Transferência"/>
    <x v="2"/>
  </r>
  <r>
    <d v="2024-10-08T00:00:00"/>
    <x v="2"/>
    <x v="1"/>
    <x v="4"/>
    <s v="Remédios de farmácia"/>
    <n v="120"/>
    <s v="Débito Automático"/>
    <x v="1"/>
  </r>
  <r>
    <d v="2024-10-10T00:00:00"/>
    <x v="2"/>
    <x v="1"/>
    <x v="5"/>
    <s v="Cursos online"/>
    <n v="350"/>
    <s v="Cartão de Crédito"/>
    <x v="1"/>
  </r>
  <r>
    <d v="2024-10-13T00:00:00"/>
    <x v="2"/>
    <x v="1"/>
    <x v="6"/>
    <s v="Roupas de primavera"/>
    <n v="400"/>
    <s v="Transferência"/>
    <x v="2"/>
  </r>
  <r>
    <d v="2024-10-15T00:00:00"/>
    <x v="2"/>
    <x v="1"/>
    <x v="8"/>
    <s v="Manutenção da casa"/>
    <n v="450"/>
    <s v="Débito Automático"/>
    <x v="2"/>
  </r>
  <r>
    <d v="2024-10-18T00:00:00"/>
    <x v="2"/>
    <x v="0"/>
    <x v="18"/>
    <s v="Venda de equipamentos eletrônicos"/>
    <n v="1500"/>
    <s v="Transferência"/>
    <x v="0"/>
  </r>
  <r>
    <d v="2024-10-18T00:00:00"/>
    <x v="2"/>
    <x v="1"/>
    <x v="9"/>
    <s v="Manutenção do computador"/>
    <n v="300"/>
    <s v="Cartão de Crédito"/>
    <x v="1"/>
  </r>
  <r>
    <d v="2024-10-20T00:00:00"/>
    <x v="2"/>
    <x v="1"/>
    <x v="10"/>
    <s v="Troca de móveis da cozinha"/>
    <n v="800"/>
    <s v="Transferência"/>
    <x v="2"/>
  </r>
  <r>
    <d v="2024-10-22T00:00:00"/>
    <x v="2"/>
    <x v="1"/>
    <x v="11"/>
    <s v="Presentes para casamento"/>
    <n v="250"/>
    <s v="Cartão de Crédito"/>
    <x v="1"/>
  </r>
  <r>
    <d v="2024-10-24T00:00:00"/>
    <x v="2"/>
    <x v="1"/>
    <x v="13"/>
    <s v="Veterinário para o pet"/>
    <n v="150"/>
    <s v="Débito Automático"/>
    <x v="2"/>
  </r>
  <r>
    <d v="2024-10-26T00:00:00"/>
    <x v="2"/>
    <x v="1"/>
    <x v="12"/>
    <s v="Salão de beleza"/>
    <n v="250"/>
    <s v="Transferência"/>
    <x v="1"/>
  </r>
  <r>
    <d v="2024-10-30T00:00:00"/>
    <x v="2"/>
    <x v="1"/>
    <x v="15"/>
    <s v="Jantar em restaurante italiano"/>
    <n v="220"/>
    <s v="Transferência"/>
    <x v="1"/>
  </r>
  <r>
    <d v="2024-10-31T00:00:00"/>
    <x v="2"/>
    <x v="1"/>
    <x v="14"/>
    <s v="Reserva de hotel para fim de semana"/>
    <n v="500"/>
    <s v="Cartão de Crédito"/>
    <x v="1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90AA273A-4346-475E-8980-7AEE4FE3BAC6}" name="Tabela entradas" cacheId="2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4">
  <location ref="D6:E11" firstHeaderRow="1" firstDataRow="1" firstDataCol="1" rowPageCount="1" colPageCount="1"/>
  <pivotFields count="8">
    <pivotField numFmtId="14" showAll="0"/>
    <pivotField numFmtId="1" showAll="0">
      <items count="4">
        <item x="0"/>
        <item x="1"/>
        <item x="2"/>
        <item t="default"/>
      </items>
    </pivotField>
    <pivotField axis="axisPage" showAll="0">
      <items count="3">
        <item x="0"/>
        <item x="1"/>
        <item t="default"/>
      </items>
    </pivotField>
    <pivotField axis="axisRow" showAll="0">
      <items count="20">
        <item x="1"/>
        <item x="12"/>
        <item x="5"/>
        <item x="9"/>
        <item x="16"/>
        <item x="15"/>
        <item x="7"/>
        <item x="3"/>
        <item x="13"/>
        <item x="11"/>
        <item x="0"/>
        <item x="4"/>
        <item x="8"/>
        <item x="2"/>
        <item x="17"/>
        <item x="10"/>
        <item x="18"/>
        <item x="6"/>
        <item x="14"/>
        <item t="default"/>
      </items>
    </pivotField>
    <pivotField showAll="0"/>
    <pivotField dataField="1" numFmtId="165" showAll="0"/>
    <pivotField showAll="0"/>
    <pivotField showAll="0">
      <items count="4">
        <item x="2"/>
        <item x="1"/>
        <item x="0"/>
        <item t="default"/>
      </items>
    </pivotField>
  </pivotFields>
  <rowFields count="1">
    <field x="3"/>
  </rowFields>
  <rowItems count="5">
    <i>
      <x v="4"/>
    </i>
    <i>
      <x v="6"/>
    </i>
    <i>
      <x v="10"/>
    </i>
    <i>
      <x v="16"/>
    </i>
    <i t="grand">
      <x/>
    </i>
  </rowItems>
  <colItems count="1">
    <i/>
  </colItems>
  <pageFields count="1">
    <pageField fld="2" item="0" hier="-1"/>
  </pageFields>
  <dataFields count="1">
    <dataField name="Total" fld="5" baseField="2" baseItem="4" numFmtId="165"/>
  </dataFields>
  <chartFormats count="10">
    <chartFormat chart="2" format="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7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2" format="8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2" format="9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2" format="10">
      <pivotArea type="data" outline="0" fieldPosition="0">
        <references count="2">
          <reference field="4294967294" count="1" selected="0">
            <x v="0"/>
          </reference>
          <reference field="3" count="1" selected="0">
            <x v="16"/>
          </reference>
        </references>
      </pivotArea>
    </chartFormat>
    <chartFormat chart="13" format="16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3" format="17">
      <pivotArea type="data" outline="0" fieldPosition="0">
        <references count="2">
          <reference field="4294967294" count="1" selected="0">
            <x v="0"/>
          </reference>
          <reference field="3" count="1" selected="0">
            <x v="4"/>
          </reference>
        </references>
      </pivotArea>
    </chartFormat>
    <chartFormat chart="13" format="18">
      <pivotArea type="data" outline="0" fieldPosition="0">
        <references count="2">
          <reference field="4294967294" count="1" selected="0">
            <x v="0"/>
          </reference>
          <reference field="3" count="1" selected="0">
            <x v="6"/>
          </reference>
        </references>
      </pivotArea>
    </chartFormat>
    <chartFormat chart="13" format="19">
      <pivotArea type="data" outline="0" fieldPosition="0">
        <references count="2">
          <reference field="4294967294" count="1" selected="0">
            <x v="0"/>
          </reference>
          <reference field="3" count="1" selected="0">
            <x v="10"/>
          </reference>
        </references>
      </pivotArea>
    </chartFormat>
    <chartFormat chart="13" format="20">
      <pivotArea type="data" outline="0" fieldPosition="0">
        <references count="2">
          <reference field="4294967294" count="1" selected="0">
            <x v="0"/>
          </reference>
          <reference field="3" count="1" selected="0">
            <x v="16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C8544EE-C268-49B4-A62C-2B0C12797F07}" name="Tabela Saídas" cacheId="23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1">
  <location ref="A6:B22" firstHeaderRow="1" firstDataRow="1" firstDataCol="1" rowPageCount="1" colPageCount="1"/>
  <pivotFields count="8">
    <pivotField numFmtId="14" showAll="0"/>
    <pivotField numFmtId="1" showAll="0">
      <items count="4">
        <item x="0"/>
        <item x="1"/>
        <item x="2"/>
        <item t="default"/>
      </items>
    </pivotField>
    <pivotField axis="axisPage" showAll="0">
      <items count="3">
        <item x="0"/>
        <item x="1"/>
        <item t="default"/>
      </items>
    </pivotField>
    <pivotField axis="axisRow" showAll="0">
      <items count="20">
        <item x="1"/>
        <item x="12"/>
        <item x="5"/>
        <item x="9"/>
        <item x="16"/>
        <item x="15"/>
        <item x="7"/>
        <item x="3"/>
        <item x="13"/>
        <item x="11"/>
        <item x="0"/>
        <item x="4"/>
        <item x="8"/>
        <item x="2"/>
        <item x="17"/>
        <item x="10"/>
        <item x="18"/>
        <item x="6"/>
        <item x="14"/>
        <item t="default"/>
      </items>
    </pivotField>
    <pivotField showAll="0"/>
    <pivotField dataField="1" numFmtId="165" showAll="0"/>
    <pivotField showAll="0"/>
    <pivotField showAll="0">
      <items count="4">
        <item x="2"/>
        <item x="1"/>
        <item x="0"/>
        <item t="default"/>
      </items>
    </pivotField>
  </pivotFields>
  <rowFields count="1">
    <field x="3"/>
  </rowFields>
  <rowItems count="16">
    <i>
      <x/>
    </i>
    <i>
      <x v="1"/>
    </i>
    <i>
      <x v="2"/>
    </i>
    <i>
      <x v="3"/>
    </i>
    <i>
      <x v="5"/>
    </i>
    <i>
      <x v="7"/>
    </i>
    <i>
      <x v="8"/>
    </i>
    <i>
      <x v="9"/>
    </i>
    <i>
      <x v="11"/>
    </i>
    <i>
      <x v="12"/>
    </i>
    <i>
      <x v="13"/>
    </i>
    <i>
      <x v="14"/>
    </i>
    <i>
      <x v="15"/>
    </i>
    <i>
      <x v="17"/>
    </i>
    <i>
      <x v="18"/>
    </i>
    <i t="grand">
      <x/>
    </i>
  </rowItems>
  <colItems count="1">
    <i/>
  </colItems>
  <pageFields count="1">
    <pageField fld="2" item="1" hier="-1"/>
  </pageFields>
  <dataFields count="1">
    <dataField name="Total" fld="5" baseField="2" baseItem="1" numFmtId="165"/>
  </dataFields>
  <chartFormats count="12">
    <chartFormat chart="8" format="2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8" format="25">
      <pivotArea type="data" outline="0" fieldPosition="0">
        <references count="2">
          <reference field="4294967294" count="1" selected="0">
            <x v="0"/>
          </reference>
          <reference field="3" count="1" selected="0">
            <x v="1"/>
          </reference>
        </references>
      </pivotArea>
    </chartFormat>
    <chartFormat chart="8" format="26">
      <pivotArea type="data" outline="0" fieldPosition="0">
        <references count="2">
          <reference field="4294967294" count="1" selected="0">
            <x v="0"/>
          </reference>
          <reference field="3" count="1" selected="0">
            <x v="2"/>
          </reference>
        </references>
      </pivotArea>
    </chartFormat>
    <chartFormat chart="8" format="27">
      <pivotArea type="data" outline="0" fieldPosition="0">
        <references count="2">
          <reference field="4294967294" count="1" selected="0">
            <x v="0"/>
          </reference>
          <reference field="3" count="1" selected="0">
            <x v="5"/>
          </reference>
        </references>
      </pivotArea>
    </chartFormat>
    <chartFormat chart="8" format="28">
      <pivotArea type="data" outline="0" fieldPosition="0">
        <references count="2">
          <reference field="4294967294" count="1" selected="0">
            <x v="0"/>
          </reference>
          <reference field="3" count="1" selected="0">
            <x v="7"/>
          </reference>
        </references>
      </pivotArea>
    </chartFormat>
    <chartFormat chart="8" format="29">
      <pivotArea type="data" outline="0" fieldPosition="0">
        <references count="2">
          <reference field="4294967294" count="1" selected="0">
            <x v="0"/>
          </reference>
          <reference field="3" count="1" selected="0">
            <x v="8"/>
          </reference>
        </references>
      </pivotArea>
    </chartFormat>
    <chartFormat chart="8" format="30">
      <pivotArea type="data" outline="0" fieldPosition="0">
        <references count="2">
          <reference field="4294967294" count="1" selected="0">
            <x v="0"/>
          </reference>
          <reference field="3" count="1" selected="0">
            <x v="11"/>
          </reference>
        </references>
      </pivotArea>
    </chartFormat>
    <chartFormat chart="8" format="31">
      <pivotArea type="data" outline="0" fieldPosition="0">
        <references count="2">
          <reference field="4294967294" count="1" selected="0">
            <x v="0"/>
          </reference>
          <reference field="3" count="1" selected="0">
            <x v="12"/>
          </reference>
        </references>
      </pivotArea>
    </chartFormat>
    <chartFormat chart="8" format="32">
      <pivotArea type="data" outline="0" fieldPosition="0">
        <references count="2">
          <reference field="4294967294" count="1" selected="0">
            <x v="0"/>
          </reference>
          <reference field="3" count="1" selected="0">
            <x v="13"/>
          </reference>
        </references>
      </pivotArea>
    </chartFormat>
    <chartFormat chart="8" format="33">
      <pivotArea type="data" outline="0" fieldPosition="0">
        <references count="2">
          <reference field="4294967294" count="1" selected="0">
            <x v="0"/>
          </reference>
          <reference field="3" count="1" selected="0">
            <x v="14"/>
          </reference>
        </references>
      </pivotArea>
    </chartFormat>
    <chartFormat chart="8" format="34">
      <pivotArea type="data" outline="0" fieldPosition="0">
        <references count="2">
          <reference field="4294967294" count="1" selected="0">
            <x v="0"/>
          </reference>
          <reference field="3" count="1" selected="0">
            <x v="15"/>
          </reference>
        </references>
      </pivotArea>
    </chartFormat>
    <chartFormat chart="8" format="35">
      <pivotArea type="data" outline="0" fieldPosition="0">
        <references count="2">
          <reference field="4294967294" count="1" selected="0">
            <x v="0"/>
          </reference>
          <reference field="3" count="1" selected="0">
            <x v="17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ês" xr10:uid="{5A921399-A6C3-4B19-951F-80BB6C9767E8}" sourceName="Mês">
  <pivotTables>
    <pivotTable tabId="4" name="Tabela Saídas"/>
    <pivotTable tabId="4" name="Tabela entradas"/>
  </pivotTables>
  <data>
    <tabular pivotCacheId="1810228760">
      <items count="3">
        <i x="0" s="1"/>
        <i x="1" s="1"/>
        <i x="2" s="1"/>
      </items>
    </tabular>
  </data>
</slicerCacheDefinition>
</file>

<file path=xl/slicerCaches/slicerCache2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Situação" xr10:uid="{6875300F-984B-4A49-978A-D82328AE72A5}" sourceName="Situação">
  <pivotTables>
    <pivotTable tabId="4" name="Tabela Saídas"/>
    <pivotTable tabId="4" name="Tabela entradas"/>
  </pivotTables>
  <data>
    <tabular pivotCacheId="1810228760">
      <items count="3">
        <i x="2" s="1"/>
        <i x="1" s="1"/>
        <i x="0" s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ês" xr10:uid="{E89A0D1E-112E-4447-9C32-EB4676E9B0C1}" cache="SegmentaçãodeDados_Mês" caption="Mês" style="SlicerStyleDark6" rowHeight="241300"/>
  <slicer name="Situação" xr10:uid="{6369D549-AAA4-4AFA-A735-6449EE4F4418}" cache="SegmentaçãodeDados_Situação" caption="Situação" style="SlicerStyleDark6" rowHeight="241300"/>
</slicer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890F2FF-B2D3-4B5D-AB92-88E9F7D5A73C}" name="TabelaTransações" displayName="TabelaTransações" ref="A1:H45" totalsRowShown="0" headerRowDxfId="8" dataDxfId="9">
  <autoFilter ref="A1:H45" xr:uid="{9890F2FF-B2D3-4B5D-AB92-88E9F7D5A73C}"/>
  <tableColumns count="8">
    <tableColumn id="1" xr3:uid="{C4045D6B-0E1E-4A26-AF65-72D67FF9EF9D}" name="Data" dataDxfId="4"/>
    <tableColumn id="8" xr3:uid="{EE425305-C976-4F82-9954-FB317B5E1076}" name="Mês" dataDxfId="2">
      <calculatedColumnFormula>MONTH(TabelaTransações[[#This Row],[Data]])</calculatedColumnFormula>
    </tableColumn>
    <tableColumn id="2" xr3:uid="{5AD53DAF-6AF0-450E-8AE7-E6CF048565D9}" name="Tipo" dataDxfId="3"/>
    <tableColumn id="3" xr3:uid="{5FC74615-7277-4CC9-B69C-41F34EECDEF6}" name="Categoria" dataDxfId="11"/>
    <tableColumn id="4" xr3:uid="{F2629D64-D390-4DEB-B8AB-A1EE72B47B0C}" name="Descrição" dataDxfId="7"/>
    <tableColumn id="5" xr3:uid="{9B4B8D18-5EB4-46B7-AB73-ABC8B3AB412F}" name="Valor" dataDxfId="5" dataCellStyle="Moeda"/>
    <tableColumn id="6" xr3:uid="{C5A9D8C9-6766-43F2-8954-69CBAD67540F}" name="Operação" dataDxfId="6"/>
    <tableColumn id="7" xr3:uid="{D3BF32D3-4AC3-4015-823A-667B8702F215}" name="Situação" dataDxfId="10"/>
  </tableColumns>
  <tableStyleInfo name="TableStyleLight13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C7E10054-608D-413E-BF5E-8FCAB4905772}" name="Tabela2" displayName="Tabela2" ref="A4:B19" totalsRowShown="0">
  <autoFilter ref="A4:B19" xr:uid="{C7E10054-608D-413E-BF5E-8FCAB4905772}"/>
  <tableColumns count="2">
    <tableColumn id="1" xr3:uid="{90A2716D-473D-422A-9935-5C5EAAB552B5}" name="Data" dataDxfId="1"/>
    <tableColumn id="2" xr3:uid="{67F383B7-DB1B-4178-BA6D-F0083185AB8A}" name="Valor" dataDxfId="0">
      <calculatedColumnFormula>B4+20</calculatedColumnFormula>
    </tableColumn>
  </tableColumns>
  <tableStyleInfo name="TableStyleLight16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4.xml.rels><?xml version="1.0" encoding="UTF-8" standalone="yes"?>
<Relationships xmlns="http://schemas.openxmlformats.org/package/2006/relationships"><Relationship Id="rId3" Type="http://schemas.microsoft.com/office/2007/relationships/slicer" Target="../slicers/slicer1.x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92D050"/>
  </sheetPr>
  <dimension ref="A1:H45"/>
  <sheetViews>
    <sheetView workbookViewId="0"/>
  </sheetViews>
  <sheetFormatPr defaultRowHeight="15" x14ac:dyDescent="0.25"/>
  <cols>
    <col min="1" max="2" width="10.7109375" style="1" bestFit="1" customWidth="1"/>
    <col min="3" max="3" width="20.85546875" style="1" bestFit="1" customWidth="1"/>
    <col min="4" max="4" width="23.7109375" style="1" customWidth="1"/>
    <col min="5" max="5" width="10.7109375" style="1" bestFit="1" customWidth="1"/>
    <col min="6" max="6" width="18" style="1" bestFit="1" customWidth="1"/>
    <col min="7" max="7" width="13" style="1" bestFit="1" customWidth="1"/>
    <col min="8" max="8" width="11.5703125" customWidth="1"/>
  </cols>
  <sheetData>
    <row r="1" spans="1:8" x14ac:dyDescent="0.25">
      <c r="A1" s="1" t="s">
        <v>65</v>
      </c>
      <c r="B1" s="1" t="s">
        <v>77</v>
      </c>
      <c r="C1" s="1" t="s">
        <v>66</v>
      </c>
      <c r="D1" s="1" t="s">
        <v>69</v>
      </c>
      <c r="E1" s="1" t="s">
        <v>67</v>
      </c>
      <c r="F1" s="1" t="s">
        <v>68</v>
      </c>
      <c r="G1" s="1" t="s">
        <v>70</v>
      </c>
      <c r="H1" s="1" t="s">
        <v>71</v>
      </c>
    </row>
    <row r="2" spans="1:8" ht="12" customHeight="1" x14ac:dyDescent="0.25">
      <c r="A2" s="2">
        <v>45505</v>
      </c>
      <c r="B2" s="11">
        <f>MONTH(TabelaTransações[[#This Row],[Data]])</f>
        <v>8</v>
      </c>
      <c r="C2" s="3" t="s">
        <v>0</v>
      </c>
      <c r="D2" s="3" t="s">
        <v>1</v>
      </c>
      <c r="E2" s="3" t="s">
        <v>2</v>
      </c>
      <c r="F2" s="5">
        <v>5000</v>
      </c>
      <c r="G2" s="3" t="s">
        <v>3</v>
      </c>
      <c r="H2" s="3" t="s">
        <v>4</v>
      </c>
    </row>
    <row r="3" spans="1:8" ht="12" customHeight="1" x14ac:dyDescent="0.25">
      <c r="A3" s="2">
        <v>45505</v>
      </c>
      <c r="B3" s="11">
        <f>MONTH(TabelaTransações[[#This Row],[Data]])</f>
        <v>8</v>
      </c>
      <c r="C3" s="3" t="s">
        <v>5</v>
      </c>
      <c r="D3" s="3" t="s">
        <v>6</v>
      </c>
      <c r="E3" s="3" t="s">
        <v>7</v>
      </c>
      <c r="F3" s="5">
        <v>550</v>
      </c>
      <c r="G3" s="3" t="s">
        <v>8</v>
      </c>
      <c r="H3" s="3" t="s">
        <v>9</v>
      </c>
    </row>
    <row r="4" spans="1:8" ht="12" customHeight="1" x14ac:dyDescent="0.25">
      <c r="A4" s="2">
        <v>45507</v>
      </c>
      <c r="B4" s="11">
        <f>MONTH(TabelaTransações[[#This Row],[Data]])</f>
        <v>8</v>
      </c>
      <c r="C4" s="3" t="s">
        <v>5</v>
      </c>
      <c r="D4" s="3" t="s">
        <v>10</v>
      </c>
      <c r="E4" s="3" t="s">
        <v>11</v>
      </c>
      <c r="F4" s="5">
        <v>300</v>
      </c>
      <c r="G4" s="3" t="s">
        <v>12</v>
      </c>
      <c r="H4" s="3" t="s">
        <v>13</v>
      </c>
    </row>
    <row r="5" spans="1:8" ht="12" customHeight="1" x14ac:dyDescent="0.25">
      <c r="A5" s="2">
        <v>45509</v>
      </c>
      <c r="B5" s="11">
        <f>MONTH(TabelaTransações[[#This Row],[Data]])</f>
        <v>8</v>
      </c>
      <c r="C5" s="3" t="s">
        <v>5</v>
      </c>
      <c r="D5" s="3" t="s">
        <v>14</v>
      </c>
      <c r="E5" s="3" t="s">
        <v>15</v>
      </c>
      <c r="F5" s="5">
        <v>120</v>
      </c>
      <c r="G5" s="3" t="s">
        <v>12</v>
      </c>
      <c r="H5" s="3" t="s">
        <v>13</v>
      </c>
    </row>
    <row r="6" spans="1:8" ht="12" customHeight="1" x14ac:dyDescent="0.25">
      <c r="A6" s="2">
        <v>45511</v>
      </c>
      <c r="B6" s="11">
        <f>MONTH(TabelaTransações[[#This Row],[Data]])</f>
        <v>8</v>
      </c>
      <c r="C6" s="3" t="s">
        <v>5</v>
      </c>
      <c r="D6" s="3" t="s">
        <v>16</v>
      </c>
      <c r="E6" s="3" t="s">
        <v>17</v>
      </c>
      <c r="F6" s="5">
        <v>250</v>
      </c>
      <c r="G6" s="3" t="s">
        <v>3</v>
      </c>
      <c r="H6" s="3" t="s">
        <v>13</v>
      </c>
    </row>
    <row r="7" spans="1:8" ht="12" customHeight="1" x14ac:dyDescent="0.25">
      <c r="A7" s="2">
        <v>45514</v>
      </c>
      <c r="B7" s="11">
        <f>MONTH(TabelaTransações[[#This Row],[Data]])</f>
        <v>8</v>
      </c>
      <c r="C7" s="3" t="s">
        <v>5</v>
      </c>
      <c r="D7" s="3" t="s">
        <v>18</v>
      </c>
      <c r="E7" s="3" t="s">
        <v>19</v>
      </c>
      <c r="F7" s="5">
        <v>400</v>
      </c>
      <c r="G7" s="3" t="s">
        <v>8</v>
      </c>
      <c r="H7" s="3" t="s">
        <v>9</v>
      </c>
    </row>
    <row r="8" spans="1:8" ht="12" customHeight="1" x14ac:dyDescent="0.25">
      <c r="A8" s="2">
        <v>45516</v>
      </c>
      <c r="B8" s="11">
        <f>MONTH(TabelaTransações[[#This Row],[Data]])</f>
        <v>8</v>
      </c>
      <c r="C8" s="3" t="s">
        <v>5</v>
      </c>
      <c r="D8" s="3" t="s">
        <v>20</v>
      </c>
      <c r="E8" s="3" t="s">
        <v>21</v>
      </c>
      <c r="F8" s="5">
        <v>600</v>
      </c>
      <c r="G8" s="3" t="s">
        <v>12</v>
      </c>
      <c r="H8" s="3" t="s">
        <v>9</v>
      </c>
    </row>
    <row r="9" spans="1:8" ht="12" customHeight="1" x14ac:dyDescent="0.25">
      <c r="A9" s="2">
        <v>45519</v>
      </c>
      <c r="B9" s="11">
        <f>MONTH(TabelaTransações[[#This Row],[Data]])</f>
        <v>8</v>
      </c>
      <c r="C9" s="3" t="s">
        <v>0</v>
      </c>
      <c r="D9" s="3" t="s">
        <v>22</v>
      </c>
      <c r="E9" s="3" t="s">
        <v>23</v>
      </c>
      <c r="F9" s="5">
        <v>800</v>
      </c>
      <c r="G9" s="3" t="s">
        <v>3</v>
      </c>
      <c r="H9" s="3" t="s">
        <v>9</v>
      </c>
    </row>
    <row r="10" spans="1:8" ht="12" customHeight="1" x14ac:dyDescent="0.25">
      <c r="A10" s="2">
        <v>45519</v>
      </c>
      <c r="B10" s="11">
        <f>MONTH(TabelaTransações[[#This Row],[Data]])</f>
        <v>8</v>
      </c>
      <c r="C10" s="3" t="s">
        <v>5</v>
      </c>
      <c r="D10" s="3" t="s">
        <v>24</v>
      </c>
      <c r="E10" s="3" t="s">
        <v>25</v>
      </c>
      <c r="F10" s="5">
        <v>150</v>
      </c>
      <c r="G10" s="3" t="s">
        <v>3</v>
      </c>
      <c r="H10" s="3" t="s">
        <v>13</v>
      </c>
    </row>
    <row r="11" spans="1:8" ht="12" customHeight="1" x14ac:dyDescent="0.25">
      <c r="A11" s="2">
        <v>45522</v>
      </c>
      <c r="B11" s="11">
        <f>MONTH(TabelaTransações[[#This Row],[Data]])</f>
        <v>8</v>
      </c>
      <c r="C11" s="3" t="s">
        <v>5</v>
      </c>
      <c r="D11" s="3" t="s">
        <v>26</v>
      </c>
      <c r="E11" s="3" t="s">
        <v>27</v>
      </c>
      <c r="F11" s="5">
        <v>1200</v>
      </c>
      <c r="G11" s="3" t="s">
        <v>12</v>
      </c>
      <c r="H11" s="3" t="s">
        <v>9</v>
      </c>
    </row>
    <row r="12" spans="1:8" ht="12" customHeight="1" x14ac:dyDescent="0.25">
      <c r="A12" s="2">
        <v>45524</v>
      </c>
      <c r="B12" s="11">
        <f>MONTH(TabelaTransações[[#This Row],[Data]])</f>
        <v>8</v>
      </c>
      <c r="C12" s="3" t="s">
        <v>5</v>
      </c>
      <c r="D12" s="3" t="s">
        <v>28</v>
      </c>
      <c r="E12" s="3" t="s">
        <v>29</v>
      </c>
      <c r="F12" s="5">
        <v>450</v>
      </c>
      <c r="G12" s="3" t="s">
        <v>8</v>
      </c>
      <c r="H12" s="3" t="s">
        <v>13</v>
      </c>
    </row>
    <row r="13" spans="1:8" ht="12" customHeight="1" x14ac:dyDescent="0.25">
      <c r="A13" s="2">
        <v>45526</v>
      </c>
      <c r="B13" s="11">
        <f>MONTH(TabelaTransações[[#This Row],[Data]])</f>
        <v>8</v>
      </c>
      <c r="C13" s="3" t="s">
        <v>5</v>
      </c>
      <c r="D13" s="3" t="s">
        <v>30</v>
      </c>
      <c r="E13" s="3" t="s">
        <v>31</v>
      </c>
      <c r="F13" s="5">
        <v>180</v>
      </c>
      <c r="G13" s="3" t="s">
        <v>3</v>
      </c>
      <c r="H13" s="3" t="s">
        <v>9</v>
      </c>
    </row>
    <row r="14" spans="1:8" ht="12" customHeight="1" x14ac:dyDescent="0.25">
      <c r="A14" s="2">
        <v>45528</v>
      </c>
      <c r="B14" s="11">
        <f>MONTH(TabelaTransações[[#This Row],[Data]])</f>
        <v>8</v>
      </c>
      <c r="C14" s="3" t="s">
        <v>5</v>
      </c>
      <c r="D14" s="3" t="s">
        <v>32</v>
      </c>
      <c r="E14" s="3" t="s">
        <v>33</v>
      </c>
      <c r="F14" s="5">
        <v>80</v>
      </c>
      <c r="G14" s="3" t="s">
        <v>8</v>
      </c>
      <c r="H14" s="3" t="s">
        <v>13</v>
      </c>
    </row>
    <row r="15" spans="1:8" ht="12" customHeight="1" x14ac:dyDescent="0.25">
      <c r="A15" s="2">
        <v>45532</v>
      </c>
      <c r="B15" s="11">
        <f>MONTH(TabelaTransações[[#This Row],[Data]])</f>
        <v>8</v>
      </c>
      <c r="C15" s="3" t="s">
        <v>5</v>
      </c>
      <c r="D15" s="3" t="s">
        <v>34</v>
      </c>
      <c r="E15" s="3" t="s">
        <v>35</v>
      </c>
      <c r="F15" s="5">
        <v>200</v>
      </c>
      <c r="G15" s="3" t="s">
        <v>8</v>
      </c>
      <c r="H15" s="3" t="s">
        <v>13</v>
      </c>
    </row>
    <row r="16" spans="1:8" ht="12" customHeight="1" x14ac:dyDescent="0.25">
      <c r="A16" s="2">
        <v>45534</v>
      </c>
      <c r="B16" s="11">
        <f>MONTH(TabelaTransações[[#This Row],[Data]])</f>
        <v>8</v>
      </c>
      <c r="C16" s="3" t="s">
        <v>5</v>
      </c>
      <c r="D16" s="3" t="s">
        <v>36</v>
      </c>
      <c r="E16" s="3" t="s">
        <v>37</v>
      </c>
      <c r="F16" s="5">
        <v>750</v>
      </c>
      <c r="G16" s="3" t="s">
        <v>3</v>
      </c>
      <c r="H16" s="3" t="s">
        <v>9</v>
      </c>
    </row>
    <row r="17" spans="1:8" ht="12" customHeight="1" x14ac:dyDescent="0.25">
      <c r="A17" s="2">
        <v>45535</v>
      </c>
      <c r="B17" s="11">
        <f>MONTH(TabelaTransações[[#This Row],[Data]])</f>
        <v>8</v>
      </c>
      <c r="C17" s="3" t="s">
        <v>5</v>
      </c>
      <c r="D17" s="3" t="s">
        <v>38</v>
      </c>
      <c r="E17" s="3" t="s">
        <v>39</v>
      </c>
      <c r="F17" s="5">
        <v>350</v>
      </c>
      <c r="G17" s="3" t="s">
        <v>12</v>
      </c>
      <c r="H17" s="3" t="s">
        <v>13</v>
      </c>
    </row>
    <row r="18" spans="1:8" ht="12" customHeight="1" x14ac:dyDescent="0.25">
      <c r="A18" s="2">
        <v>45536</v>
      </c>
      <c r="B18" s="11">
        <f>MONTH(TabelaTransações[[#This Row],[Data]])</f>
        <v>9</v>
      </c>
      <c r="C18" s="3" t="s">
        <v>0</v>
      </c>
      <c r="D18" s="3" t="s">
        <v>1</v>
      </c>
      <c r="E18" s="3" t="s">
        <v>2</v>
      </c>
      <c r="F18" s="5">
        <v>5000</v>
      </c>
      <c r="G18" s="3" t="s">
        <v>3</v>
      </c>
      <c r="H18" s="3" t="s">
        <v>4</v>
      </c>
    </row>
    <row r="19" spans="1:8" ht="12" customHeight="1" x14ac:dyDescent="0.25">
      <c r="A19" s="2">
        <v>45537</v>
      </c>
      <c r="B19" s="11">
        <f>MONTH(TabelaTransações[[#This Row],[Data]])</f>
        <v>9</v>
      </c>
      <c r="C19" s="3" t="s">
        <v>5</v>
      </c>
      <c r="D19" s="3" t="s">
        <v>6</v>
      </c>
      <c r="E19" s="4" t="s">
        <v>7</v>
      </c>
      <c r="F19" s="5">
        <v>450</v>
      </c>
      <c r="G19" s="3" t="s">
        <v>8</v>
      </c>
      <c r="H19" s="3" t="s">
        <v>9</v>
      </c>
    </row>
    <row r="20" spans="1:8" ht="12" customHeight="1" x14ac:dyDescent="0.25">
      <c r="A20" s="2">
        <v>45540</v>
      </c>
      <c r="B20" s="11">
        <f>MONTH(TabelaTransações[[#This Row],[Data]])</f>
        <v>9</v>
      </c>
      <c r="C20" s="3" t="s">
        <v>5</v>
      </c>
      <c r="D20" s="3" t="s">
        <v>10</v>
      </c>
      <c r="E20" s="4" t="s">
        <v>11</v>
      </c>
      <c r="F20" s="5">
        <v>300</v>
      </c>
      <c r="G20" s="3" t="s">
        <v>8</v>
      </c>
      <c r="H20" s="3" t="s">
        <v>13</v>
      </c>
    </row>
    <row r="21" spans="1:8" ht="12" customHeight="1" x14ac:dyDescent="0.25">
      <c r="A21" s="2">
        <v>45543</v>
      </c>
      <c r="B21" s="11">
        <f>MONTH(TabelaTransações[[#This Row],[Data]])</f>
        <v>9</v>
      </c>
      <c r="C21" s="3" t="s">
        <v>5</v>
      </c>
      <c r="D21" s="3" t="s">
        <v>14</v>
      </c>
      <c r="E21" s="4" t="s">
        <v>40</v>
      </c>
      <c r="F21" s="5">
        <v>200</v>
      </c>
      <c r="G21" s="3" t="s">
        <v>3</v>
      </c>
      <c r="H21" s="3" t="s">
        <v>13</v>
      </c>
    </row>
    <row r="22" spans="1:8" ht="12" customHeight="1" x14ac:dyDescent="0.25">
      <c r="A22" s="2">
        <v>45546</v>
      </c>
      <c r="B22" s="11">
        <f>MONTH(TabelaTransações[[#This Row],[Data]])</f>
        <v>9</v>
      </c>
      <c r="C22" s="3" t="s">
        <v>5</v>
      </c>
      <c r="D22" s="3" t="s">
        <v>16</v>
      </c>
      <c r="E22" s="4" t="s">
        <v>41</v>
      </c>
      <c r="F22" s="5">
        <v>600</v>
      </c>
      <c r="G22" s="3" t="s">
        <v>8</v>
      </c>
      <c r="H22" s="3" t="s">
        <v>9</v>
      </c>
    </row>
    <row r="23" spans="1:8" ht="12" customHeight="1" x14ac:dyDescent="0.25">
      <c r="A23" s="2">
        <v>45549</v>
      </c>
      <c r="B23" s="11">
        <f>MONTH(TabelaTransações[[#This Row],[Data]])</f>
        <v>9</v>
      </c>
      <c r="C23" s="3" t="s">
        <v>5</v>
      </c>
      <c r="D23" s="3" t="s">
        <v>18</v>
      </c>
      <c r="E23" s="4" t="s">
        <v>19</v>
      </c>
      <c r="F23" s="5">
        <v>350</v>
      </c>
      <c r="G23" s="3" t="s">
        <v>3</v>
      </c>
      <c r="H23" s="3" t="s">
        <v>13</v>
      </c>
    </row>
    <row r="24" spans="1:8" ht="12" customHeight="1" x14ac:dyDescent="0.25">
      <c r="A24" s="2">
        <v>45552</v>
      </c>
      <c r="B24" s="11">
        <f>MONTH(TabelaTransações[[#This Row],[Data]])</f>
        <v>9</v>
      </c>
      <c r="C24" s="3" t="s">
        <v>5</v>
      </c>
      <c r="D24" s="3" t="s">
        <v>20</v>
      </c>
      <c r="E24" s="4" t="s">
        <v>42</v>
      </c>
      <c r="F24" s="5">
        <v>500</v>
      </c>
      <c r="G24" s="3" t="s">
        <v>12</v>
      </c>
      <c r="H24" s="3" t="s">
        <v>9</v>
      </c>
    </row>
    <row r="25" spans="1:8" ht="12" customHeight="1" x14ac:dyDescent="0.25">
      <c r="A25" s="2">
        <v>45555</v>
      </c>
      <c r="B25" s="11">
        <f>MONTH(TabelaTransações[[#This Row],[Data]])</f>
        <v>9</v>
      </c>
      <c r="C25" s="3" t="s">
        <v>0</v>
      </c>
      <c r="D25" s="3" t="s">
        <v>43</v>
      </c>
      <c r="E25" s="3" t="s">
        <v>44</v>
      </c>
      <c r="F25" s="5">
        <v>1200</v>
      </c>
      <c r="G25" s="3" t="s">
        <v>3</v>
      </c>
      <c r="H25" s="3" t="s">
        <v>4</v>
      </c>
    </row>
    <row r="26" spans="1:8" ht="12" customHeight="1" x14ac:dyDescent="0.25">
      <c r="A26" s="2">
        <v>45555</v>
      </c>
      <c r="B26" s="11">
        <f>MONTH(TabelaTransações[[#This Row],[Data]])</f>
        <v>9</v>
      </c>
      <c r="C26" s="3" t="s">
        <v>5</v>
      </c>
      <c r="D26" s="3" t="s">
        <v>24</v>
      </c>
      <c r="E26" s="4" t="s">
        <v>45</v>
      </c>
      <c r="F26" s="5">
        <v>800</v>
      </c>
      <c r="G26" s="3" t="s">
        <v>3</v>
      </c>
      <c r="H26" s="3" t="s">
        <v>13</v>
      </c>
    </row>
    <row r="27" spans="1:8" ht="12" customHeight="1" x14ac:dyDescent="0.25">
      <c r="A27" s="2">
        <v>45558</v>
      </c>
      <c r="B27" s="11">
        <f>MONTH(TabelaTransações[[#This Row],[Data]])</f>
        <v>9</v>
      </c>
      <c r="C27" s="3" t="s">
        <v>5</v>
      </c>
      <c r="D27" s="3" t="s">
        <v>26</v>
      </c>
      <c r="E27" s="4" t="s">
        <v>46</v>
      </c>
      <c r="F27" s="5">
        <v>1500</v>
      </c>
      <c r="G27" s="3" t="s">
        <v>12</v>
      </c>
      <c r="H27" s="3" t="s">
        <v>9</v>
      </c>
    </row>
    <row r="28" spans="1:8" ht="12" customHeight="1" x14ac:dyDescent="0.25">
      <c r="A28" s="2">
        <v>45561</v>
      </c>
      <c r="B28" s="11">
        <f>MONTH(TabelaTransações[[#This Row],[Data]])</f>
        <v>9</v>
      </c>
      <c r="C28" s="3" t="s">
        <v>5</v>
      </c>
      <c r="D28" s="3" t="s">
        <v>47</v>
      </c>
      <c r="E28" s="4" t="s">
        <v>48</v>
      </c>
      <c r="F28" s="5">
        <v>250</v>
      </c>
      <c r="G28" s="3" t="s">
        <v>8</v>
      </c>
      <c r="H28" s="3" t="s">
        <v>13</v>
      </c>
    </row>
    <row r="29" spans="1:8" ht="12" customHeight="1" x14ac:dyDescent="0.25">
      <c r="A29" s="2">
        <v>45564</v>
      </c>
      <c r="B29" s="11">
        <f>MONTH(TabelaTransações[[#This Row],[Data]])</f>
        <v>9</v>
      </c>
      <c r="C29" s="3" t="s">
        <v>5</v>
      </c>
      <c r="D29" s="3" t="s">
        <v>30</v>
      </c>
      <c r="E29" s="4" t="s">
        <v>49</v>
      </c>
      <c r="F29" s="5">
        <v>400</v>
      </c>
      <c r="G29" s="3" t="s">
        <v>12</v>
      </c>
      <c r="H29" s="3" t="s">
        <v>9</v>
      </c>
    </row>
    <row r="30" spans="1:8" ht="12" customHeight="1" x14ac:dyDescent="0.25">
      <c r="A30" s="2">
        <v>45566</v>
      </c>
      <c r="B30" s="11">
        <f>MONTH(TabelaTransações[[#This Row],[Data]])</f>
        <v>10</v>
      </c>
      <c r="C30" s="3" t="s">
        <v>0</v>
      </c>
      <c r="D30" s="3" t="s">
        <v>1</v>
      </c>
      <c r="E30" s="3" t="s">
        <v>2</v>
      </c>
      <c r="F30" s="5">
        <v>5000</v>
      </c>
      <c r="G30" s="3" t="s">
        <v>3</v>
      </c>
      <c r="H30" s="3" t="s">
        <v>4</v>
      </c>
    </row>
    <row r="31" spans="1:8" ht="12" customHeight="1" x14ac:dyDescent="0.25">
      <c r="A31" s="2">
        <v>45566</v>
      </c>
      <c r="B31" s="11">
        <f>MONTH(TabelaTransações[[#This Row],[Data]])</f>
        <v>10</v>
      </c>
      <c r="C31" s="3" t="s">
        <v>5</v>
      </c>
      <c r="D31" s="3" t="s">
        <v>6</v>
      </c>
      <c r="E31" s="3" t="s">
        <v>7</v>
      </c>
      <c r="F31" s="5">
        <v>600</v>
      </c>
      <c r="G31" s="3" t="s">
        <v>8</v>
      </c>
      <c r="H31" s="3" t="s">
        <v>9</v>
      </c>
    </row>
    <row r="32" spans="1:8" ht="12" customHeight="1" x14ac:dyDescent="0.25">
      <c r="A32" s="2">
        <v>45568</v>
      </c>
      <c r="B32" s="11">
        <f>MONTH(TabelaTransações[[#This Row],[Data]])</f>
        <v>10</v>
      </c>
      <c r="C32" s="3" t="s">
        <v>5</v>
      </c>
      <c r="D32" s="3" t="s">
        <v>10</v>
      </c>
      <c r="E32" s="3" t="s">
        <v>50</v>
      </c>
      <c r="F32" s="5">
        <v>200</v>
      </c>
      <c r="G32" s="3" t="s">
        <v>12</v>
      </c>
      <c r="H32" s="3" t="s">
        <v>13</v>
      </c>
    </row>
    <row r="33" spans="1:8" ht="12" customHeight="1" x14ac:dyDescent="0.25">
      <c r="A33" s="2">
        <v>45570</v>
      </c>
      <c r="B33" s="11">
        <f>MONTH(TabelaTransações[[#This Row],[Data]])</f>
        <v>10</v>
      </c>
      <c r="C33" s="3" t="s">
        <v>5</v>
      </c>
      <c r="D33" s="3" t="s">
        <v>14</v>
      </c>
      <c r="E33" s="3" t="s">
        <v>51</v>
      </c>
      <c r="F33" s="5">
        <v>180</v>
      </c>
      <c r="G33" s="3" t="s">
        <v>3</v>
      </c>
      <c r="H33" s="3" t="s">
        <v>13</v>
      </c>
    </row>
    <row r="34" spans="1:8" ht="12" customHeight="1" x14ac:dyDescent="0.25">
      <c r="A34" s="2">
        <v>45573</v>
      </c>
      <c r="B34" s="11">
        <f>MONTH(TabelaTransações[[#This Row],[Data]])</f>
        <v>10</v>
      </c>
      <c r="C34" s="3" t="s">
        <v>5</v>
      </c>
      <c r="D34" s="3" t="s">
        <v>16</v>
      </c>
      <c r="E34" s="3" t="s">
        <v>52</v>
      </c>
      <c r="F34" s="5">
        <v>120</v>
      </c>
      <c r="G34" s="3" t="s">
        <v>8</v>
      </c>
      <c r="H34" s="3" t="s">
        <v>9</v>
      </c>
    </row>
    <row r="35" spans="1:8" ht="12" customHeight="1" x14ac:dyDescent="0.25">
      <c r="A35" s="2">
        <v>45575</v>
      </c>
      <c r="B35" s="11">
        <f>MONTH(TabelaTransações[[#This Row],[Data]])</f>
        <v>10</v>
      </c>
      <c r="C35" s="3" t="s">
        <v>5</v>
      </c>
      <c r="D35" s="3" t="s">
        <v>18</v>
      </c>
      <c r="E35" s="3" t="s">
        <v>53</v>
      </c>
      <c r="F35" s="5">
        <v>350</v>
      </c>
      <c r="G35" s="3" t="s">
        <v>12</v>
      </c>
      <c r="H35" s="3" t="s">
        <v>9</v>
      </c>
    </row>
    <row r="36" spans="1:8" ht="12" customHeight="1" x14ac:dyDescent="0.25">
      <c r="A36" s="2">
        <v>45578</v>
      </c>
      <c r="B36" s="11">
        <f>MONTH(TabelaTransações[[#This Row],[Data]])</f>
        <v>10</v>
      </c>
      <c r="C36" s="3" t="s">
        <v>5</v>
      </c>
      <c r="D36" s="3" t="s">
        <v>20</v>
      </c>
      <c r="E36" s="3" t="s">
        <v>54</v>
      </c>
      <c r="F36" s="5">
        <v>400</v>
      </c>
      <c r="G36" s="3" t="s">
        <v>3</v>
      </c>
      <c r="H36" s="3" t="s">
        <v>13</v>
      </c>
    </row>
    <row r="37" spans="1:8" ht="12" customHeight="1" x14ac:dyDescent="0.25">
      <c r="A37" s="2">
        <v>45580</v>
      </c>
      <c r="B37" s="11">
        <f>MONTH(TabelaTransações[[#This Row],[Data]])</f>
        <v>10</v>
      </c>
      <c r="C37" s="3" t="s">
        <v>5</v>
      </c>
      <c r="D37" s="3" t="s">
        <v>24</v>
      </c>
      <c r="E37" s="3" t="s">
        <v>55</v>
      </c>
      <c r="F37" s="5">
        <v>450</v>
      </c>
      <c r="G37" s="3" t="s">
        <v>8</v>
      </c>
      <c r="H37" s="3" t="s">
        <v>13</v>
      </c>
    </row>
    <row r="38" spans="1:8" ht="12" customHeight="1" x14ac:dyDescent="0.25">
      <c r="A38" s="2">
        <v>45583</v>
      </c>
      <c r="B38" s="11">
        <f>MONTH(TabelaTransações[[#This Row],[Data]])</f>
        <v>10</v>
      </c>
      <c r="C38" s="3" t="s">
        <v>0</v>
      </c>
      <c r="D38" s="3" t="s">
        <v>56</v>
      </c>
      <c r="E38" s="3" t="s">
        <v>57</v>
      </c>
      <c r="F38" s="5">
        <v>1500</v>
      </c>
      <c r="G38" s="3" t="s">
        <v>3</v>
      </c>
      <c r="H38" s="3" t="s">
        <v>4</v>
      </c>
    </row>
    <row r="39" spans="1:8" ht="12" customHeight="1" x14ac:dyDescent="0.25">
      <c r="A39" s="2">
        <v>45583</v>
      </c>
      <c r="B39" s="11">
        <f>MONTH(TabelaTransações[[#This Row],[Data]])</f>
        <v>10</v>
      </c>
      <c r="C39" s="3" t="s">
        <v>5</v>
      </c>
      <c r="D39" s="3" t="s">
        <v>26</v>
      </c>
      <c r="E39" s="3" t="s">
        <v>58</v>
      </c>
      <c r="F39" s="5">
        <v>300</v>
      </c>
      <c r="G39" s="3" t="s">
        <v>12</v>
      </c>
      <c r="H39" s="3" t="s">
        <v>9</v>
      </c>
    </row>
    <row r="40" spans="1:8" ht="12" customHeight="1" x14ac:dyDescent="0.25">
      <c r="A40" s="2">
        <v>45585</v>
      </c>
      <c r="B40" s="11">
        <f>MONTH(TabelaTransações[[#This Row],[Data]])</f>
        <v>10</v>
      </c>
      <c r="C40" s="3" t="s">
        <v>5</v>
      </c>
      <c r="D40" s="3" t="s">
        <v>28</v>
      </c>
      <c r="E40" s="3" t="s">
        <v>59</v>
      </c>
      <c r="F40" s="5">
        <v>800</v>
      </c>
      <c r="G40" s="3" t="s">
        <v>3</v>
      </c>
      <c r="H40" s="3" t="s">
        <v>13</v>
      </c>
    </row>
    <row r="41" spans="1:8" ht="12" customHeight="1" x14ac:dyDescent="0.25">
      <c r="A41" s="2">
        <v>45587</v>
      </c>
      <c r="B41" s="11">
        <f>MONTH(TabelaTransações[[#This Row],[Data]])</f>
        <v>10</v>
      </c>
      <c r="C41" s="3" t="s">
        <v>5</v>
      </c>
      <c r="D41" s="3" t="s">
        <v>30</v>
      </c>
      <c r="E41" s="3" t="s">
        <v>60</v>
      </c>
      <c r="F41" s="5">
        <v>250</v>
      </c>
      <c r="G41" s="3" t="s">
        <v>12</v>
      </c>
      <c r="H41" s="3" t="s">
        <v>9</v>
      </c>
    </row>
    <row r="42" spans="1:8" ht="12" customHeight="1" x14ac:dyDescent="0.25">
      <c r="A42" s="2">
        <v>45589</v>
      </c>
      <c r="B42" s="11">
        <f>MONTH(TabelaTransações[[#This Row],[Data]])</f>
        <v>10</v>
      </c>
      <c r="C42" s="3" t="s">
        <v>5</v>
      </c>
      <c r="D42" s="3" t="s">
        <v>34</v>
      </c>
      <c r="E42" s="3" t="s">
        <v>61</v>
      </c>
      <c r="F42" s="5">
        <v>150</v>
      </c>
      <c r="G42" s="3" t="s">
        <v>8</v>
      </c>
      <c r="H42" s="3" t="s">
        <v>13</v>
      </c>
    </row>
    <row r="43" spans="1:8" ht="12" customHeight="1" x14ac:dyDescent="0.25">
      <c r="A43" s="2">
        <v>45591</v>
      </c>
      <c r="B43" s="11">
        <f>MONTH(TabelaTransações[[#This Row],[Data]])</f>
        <v>10</v>
      </c>
      <c r="C43" s="3" t="s">
        <v>5</v>
      </c>
      <c r="D43" s="3" t="s">
        <v>32</v>
      </c>
      <c r="E43" s="3" t="s">
        <v>62</v>
      </c>
      <c r="F43" s="5">
        <v>250</v>
      </c>
      <c r="G43" s="3" t="s">
        <v>3</v>
      </c>
      <c r="H43" s="3" t="s">
        <v>9</v>
      </c>
    </row>
    <row r="44" spans="1:8" ht="12" customHeight="1" x14ac:dyDescent="0.25">
      <c r="A44" s="2">
        <v>45595</v>
      </c>
      <c r="B44" s="11">
        <f>MONTH(TabelaTransações[[#This Row],[Data]])</f>
        <v>10</v>
      </c>
      <c r="C44" s="3" t="s">
        <v>5</v>
      </c>
      <c r="D44" s="3" t="s">
        <v>38</v>
      </c>
      <c r="E44" s="3" t="s">
        <v>63</v>
      </c>
      <c r="F44" s="5">
        <v>220</v>
      </c>
      <c r="G44" s="3" t="s">
        <v>3</v>
      </c>
      <c r="H44" s="3" t="s">
        <v>9</v>
      </c>
    </row>
    <row r="45" spans="1:8" ht="12" customHeight="1" x14ac:dyDescent="0.25">
      <c r="A45" s="2">
        <v>45596</v>
      </c>
      <c r="B45" s="11">
        <f>MONTH(TabelaTransações[[#This Row],[Data]])</f>
        <v>10</v>
      </c>
      <c r="C45" s="3" t="s">
        <v>5</v>
      </c>
      <c r="D45" s="3" t="s">
        <v>36</v>
      </c>
      <c r="E45" s="3" t="s">
        <v>64</v>
      </c>
      <c r="F45" s="5">
        <v>500</v>
      </c>
      <c r="G45" s="3" t="s">
        <v>12</v>
      </c>
      <c r="H45" s="3" t="s">
        <v>9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6615DA-3657-4C7C-8B6D-219DDA25159C}">
  <sheetPr>
    <tabColor rgb="FF92D050"/>
  </sheetPr>
  <dimension ref="A1:D19"/>
  <sheetViews>
    <sheetView workbookViewId="0">
      <selection activeCell="K18" sqref="K18"/>
    </sheetView>
  </sheetViews>
  <sheetFormatPr defaultRowHeight="15" x14ac:dyDescent="0.25"/>
  <cols>
    <col min="1" max="1" width="15.42578125" customWidth="1"/>
    <col min="2" max="2" width="14.140625" customWidth="1"/>
  </cols>
  <sheetData>
    <row r="1" spans="1:4" x14ac:dyDescent="0.25">
      <c r="A1" s="13" t="s">
        <v>22</v>
      </c>
      <c r="B1" s="14">
        <f>SUM(Tabela2[Valor])</f>
        <v>3600</v>
      </c>
      <c r="C1" s="16">
        <f>(B1*100/B2)/100</f>
        <v>0.72</v>
      </c>
      <c r="D1" s="17">
        <f>C2-C1</f>
        <v>0.28000000000000003</v>
      </c>
    </row>
    <row r="2" spans="1:4" x14ac:dyDescent="0.25">
      <c r="A2" s="13" t="s">
        <v>78</v>
      </c>
      <c r="B2" s="15">
        <v>5000</v>
      </c>
      <c r="C2" s="17">
        <v>1</v>
      </c>
      <c r="D2" t="s">
        <v>79</v>
      </c>
    </row>
    <row r="4" spans="1:4" x14ac:dyDescent="0.25">
      <c r="A4" t="s">
        <v>65</v>
      </c>
      <c r="B4" t="s">
        <v>68</v>
      </c>
    </row>
    <row r="5" spans="1:4" x14ac:dyDescent="0.25">
      <c r="A5" s="12">
        <v>45509</v>
      </c>
      <c r="B5" s="7">
        <v>100</v>
      </c>
    </row>
    <row r="6" spans="1:4" x14ac:dyDescent="0.25">
      <c r="A6" s="12">
        <v>45510</v>
      </c>
      <c r="B6" s="7">
        <f>B5+20</f>
        <v>120</v>
      </c>
    </row>
    <row r="7" spans="1:4" x14ac:dyDescent="0.25">
      <c r="A7" s="12">
        <v>45511</v>
      </c>
      <c r="B7" s="7">
        <f t="shared" ref="B7:B19" si="0">B6+20</f>
        <v>140</v>
      </c>
    </row>
    <row r="8" spans="1:4" x14ac:dyDescent="0.25">
      <c r="A8" s="12">
        <v>45512</v>
      </c>
      <c r="B8" s="7">
        <f t="shared" si="0"/>
        <v>160</v>
      </c>
    </row>
    <row r="9" spans="1:4" x14ac:dyDescent="0.25">
      <c r="A9" s="12">
        <v>45513</v>
      </c>
      <c r="B9" s="7">
        <f t="shared" si="0"/>
        <v>180</v>
      </c>
    </row>
    <row r="10" spans="1:4" x14ac:dyDescent="0.25">
      <c r="A10" s="12">
        <v>45514</v>
      </c>
      <c r="B10" s="7">
        <f t="shared" si="0"/>
        <v>200</v>
      </c>
    </row>
    <row r="11" spans="1:4" x14ac:dyDescent="0.25">
      <c r="A11" s="12">
        <v>45540</v>
      </c>
      <c r="B11" s="7">
        <f t="shared" si="0"/>
        <v>220</v>
      </c>
    </row>
    <row r="12" spans="1:4" x14ac:dyDescent="0.25">
      <c r="A12" s="12">
        <v>45541</v>
      </c>
      <c r="B12" s="7">
        <f t="shared" si="0"/>
        <v>240</v>
      </c>
    </row>
    <row r="13" spans="1:4" x14ac:dyDescent="0.25">
      <c r="A13" s="12">
        <v>45542</v>
      </c>
      <c r="B13" s="7">
        <f t="shared" si="0"/>
        <v>260</v>
      </c>
    </row>
    <row r="14" spans="1:4" x14ac:dyDescent="0.25">
      <c r="A14" s="12">
        <v>45543</v>
      </c>
      <c r="B14" s="7">
        <f t="shared" si="0"/>
        <v>280</v>
      </c>
    </row>
    <row r="15" spans="1:4" x14ac:dyDescent="0.25">
      <c r="A15" s="12">
        <v>45544</v>
      </c>
      <c r="B15" s="7">
        <f t="shared" si="0"/>
        <v>300</v>
      </c>
    </row>
    <row r="16" spans="1:4" x14ac:dyDescent="0.25">
      <c r="A16" s="12">
        <v>45545</v>
      </c>
      <c r="B16" s="7">
        <f t="shared" si="0"/>
        <v>320</v>
      </c>
    </row>
    <row r="17" spans="1:2" x14ac:dyDescent="0.25">
      <c r="A17" s="12">
        <v>45570</v>
      </c>
      <c r="B17" s="7">
        <f t="shared" si="0"/>
        <v>340</v>
      </c>
    </row>
    <row r="18" spans="1:2" x14ac:dyDescent="0.25">
      <c r="A18" s="12">
        <v>45571</v>
      </c>
      <c r="B18" s="7">
        <f t="shared" si="0"/>
        <v>360</v>
      </c>
    </row>
    <row r="19" spans="1:2" x14ac:dyDescent="0.25">
      <c r="A19" s="12">
        <v>45572</v>
      </c>
      <c r="B19" s="7">
        <f t="shared" si="0"/>
        <v>380</v>
      </c>
    </row>
  </sheetData>
  <pageMargins left="0.511811024" right="0.511811024" top="0.78740157499999996" bottom="0.78740157499999996" header="0.31496062000000002" footer="0.31496062000000002"/>
  <ignoredErrors>
    <ignoredError sqref="B5" calculatedColumn="1"/>
  </ignoredErrors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542C57-BEA3-423B-8502-F294138D225C}">
  <sheetPr>
    <tabColor rgb="FF92D050"/>
  </sheetPr>
  <dimension ref="A2:E22"/>
  <sheetViews>
    <sheetView workbookViewId="0">
      <selection activeCell="D7" sqref="D7"/>
    </sheetView>
  </sheetViews>
  <sheetFormatPr defaultRowHeight="15" x14ac:dyDescent="0.25"/>
  <cols>
    <col min="1" max="1" width="20.85546875" bestFit="1" customWidth="1"/>
    <col min="2" max="2" width="11.7109375" bestFit="1" customWidth="1"/>
    <col min="4" max="4" width="18" bestFit="1" customWidth="1"/>
    <col min="5" max="5" width="11.7109375" bestFit="1" customWidth="1"/>
  </cols>
  <sheetData>
    <row r="2" spans="1:5" x14ac:dyDescent="0.25">
      <c r="A2" t="s">
        <v>76</v>
      </c>
      <c r="D2" s="8" t="s">
        <v>75</v>
      </c>
    </row>
    <row r="4" spans="1:5" x14ac:dyDescent="0.25">
      <c r="A4" s="6" t="s">
        <v>66</v>
      </c>
      <c r="B4" t="s">
        <v>5</v>
      </c>
      <c r="D4" s="6" t="s">
        <v>66</v>
      </c>
      <c r="E4" t="s">
        <v>0</v>
      </c>
    </row>
    <row r="6" spans="1:5" x14ac:dyDescent="0.25">
      <c r="A6" s="6" t="s">
        <v>72</v>
      </c>
      <c r="B6" t="s">
        <v>74</v>
      </c>
      <c r="D6" s="6" t="s">
        <v>72</v>
      </c>
      <c r="E6" t="s">
        <v>74</v>
      </c>
    </row>
    <row r="7" spans="1:5" x14ac:dyDescent="0.25">
      <c r="A7" s="8" t="s">
        <v>6</v>
      </c>
      <c r="B7" s="7">
        <v>1600</v>
      </c>
      <c r="D7" s="8" t="s">
        <v>43</v>
      </c>
      <c r="E7" s="7">
        <v>1200</v>
      </c>
    </row>
    <row r="8" spans="1:5" x14ac:dyDescent="0.25">
      <c r="A8" s="8" t="s">
        <v>32</v>
      </c>
      <c r="B8" s="7">
        <v>330</v>
      </c>
      <c r="D8" s="8" t="s">
        <v>22</v>
      </c>
      <c r="E8" s="7">
        <v>800</v>
      </c>
    </row>
    <row r="9" spans="1:5" x14ac:dyDescent="0.25">
      <c r="A9" s="8" t="s">
        <v>18</v>
      </c>
      <c r="B9" s="7">
        <v>1100</v>
      </c>
      <c r="D9" s="8" t="s">
        <v>1</v>
      </c>
      <c r="E9" s="7">
        <v>15000</v>
      </c>
    </row>
    <row r="10" spans="1:5" x14ac:dyDescent="0.25">
      <c r="A10" s="8" t="s">
        <v>26</v>
      </c>
      <c r="B10" s="7">
        <v>3000</v>
      </c>
      <c r="D10" s="8" t="s">
        <v>56</v>
      </c>
      <c r="E10" s="7">
        <v>1500</v>
      </c>
    </row>
    <row r="11" spans="1:5" x14ac:dyDescent="0.25">
      <c r="A11" s="8" t="s">
        <v>38</v>
      </c>
      <c r="B11" s="7">
        <v>570</v>
      </c>
      <c r="D11" s="8" t="s">
        <v>73</v>
      </c>
      <c r="E11" s="7">
        <v>18500</v>
      </c>
    </row>
    <row r="12" spans="1:5" x14ac:dyDescent="0.25">
      <c r="A12" s="8" t="s">
        <v>14</v>
      </c>
      <c r="B12" s="7">
        <v>500</v>
      </c>
    </row>
    <row r="13" spans="1:5" x14ac:dyDescent="0.25">
      <c r="A13" s="8" t="s">
        <v>34</v>
      </c>
      <c r="B13" s="7">
        <v>350</v>
      </c>
    </row>
    <row r="14" spans="1:5" x14ac:dyDescent="0.25">
      <c r="A14" s="8" t="s">
        <v>30</v>
      </c>
      <c r="B14" s="7">
        <v>830</v>
      </c>
    </row>
    <row r="15" spans="1:5" x14ac:dyDescent="0.25">
      <c r="A15" s="8" t="s">
        <v>16</v>
      </c>
      <c r="B15" s="7">
        <v>970</v>
      </c>
    </row>
    <row r="16" spans="1:5" x14ac:dyDescent="0.25">
      <c r="A16" s="8" t="s">
        <v>24</v>
      </c>
      <c r="B16" s="7">
        <v>1400</v>
      </c>
    </row>
    <row r="17" spans="1:2" x14ac:dyDescent="0.25">
      <c r="A17" s="8" t="s">
        <v>10</v>
      </c>
      <c r="B17" s="7">
        <v>800</v>
      </c>
    </row>
    <row r="18" spans="1:2" x14ac:dyDescent="0.25">
      <c r="A18" s="8" t="s">
        <v>47</v>
      </c>
      <c r="B18" s="7">
        <v>250</v>
      </c>
    </row>
    <row r="19" spans="1:2" x14ac:dyDescent="0.25">
      <c r="A19" s="8" t="s">
        <v>28</v>
      </c>
      <c r="B19" s="7">
        <v>1250</v>
      </c>
    </row>
    <row r="20" spans="1:2" x14ac:dyDescent="0.25">
      <c r="A20" s="8" t="s">
        <v>20</v>
      </c>
      <c r="B20" s="7">
        <v>1500</v>
      </c>
    </row>
    <row r="21" spans="1:2" x14ac:dyDescent="0.25">
      <c r="A21" s="8" t="s">
        <v>36</v>
      </c>
      <c r="B21" s="7">
        <v>1250</v>
      </c>
    </row>
    <row r="22" spans="1:2" x14ac:dyDescent="0.25">
      <c r="A22" s="8" t="s">
        <v>73</v>
      </c>
      <c r="B22" s="7">
        <v>15700</v>
      </c>
    </row>
  </sheetData>
  <pageMargins left="0.511811024" right="0.511811024" top="0.78740157499999996" bottom="0.78740157499999996" header="0.31496062000000002" footer="0.3149606200000000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D4C0283-8B69-44A1-928A-01ACFBF015AA}">
  <sheetPr>
    <tabColor rgb="FF00B0F0"/>
  </sheetPr>
  <dimension ref="A28:U28"/>
  <sheetViews>
    <sheetView showGridLines="0" showRowColHeaders="0" tabSelected="1" topLeftCell="A2" zoomScale="80" zoomScaleNormal="80" workbookViewId="0">
      <selection activeCell="C25" sqref="C25"/>
    </sheetView>
  </sheetViews>
  <sheetFormatPr defaultColWidth="0" defaultRowHeight="15" x14ac:dyDescent="0.25"/>
  <cols>
    <col min="1" max="1" width="19.7109375" style="9" customWidth="1"/>
    <col min="2" max="21" width="9.140625" style="10" customWidth="1"/>
    <col min="22" max="16384" width="9.140625" hidden="1"/>
  </cols>
  <sheetData>
    <row r="28" ht="14.25" customHeight="1" x14ac:dyDescent="0.25"/>
  </sheetData>
  <pageMargins left="0.511811024" right="0.511811024" top="0.78740157499999996" bottom="0.78740157499999996" header="0.31496062000000002" footer="0.31496062000000002"/>
  <pageSetup paperSize="9" orientation="portrait" r:id="rId1"/>
  <drawing r:id="rId2"/>
  <extLst>
    <ext xmlns:x14="http://schemas.microsoft.com/office/spreadsheetml/2009/9/main" uri="{A8765BA9-456A-4dab-B4F3-ACF838C121DE}">
      <x14:slicerList>
        <x14:slicer r:id="rId3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lcf76f155ced4ddcb4097134ff3c332f xmlns="851b35d3-0456-4d6a-bc2f-da927e91d158">
      <Terms xmlns="http://schemas.microsoft.com/office/infopath/2007/PartnerControls"/>
    </lcf76f155ced4ddcb4097134ff3c332f>
    <TaxCatchAll xmlns="19483571-f922-4e8e-9c1c-26f0a2252132" xsi:nil="true"/>
  </documentManagement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o" ma:contentTypeID="0x01010001E48B58A68BE64E9120D347E3E06B3A" ma:contentTypeVersion="19" ma:contentTypeDescription="Crie um novo documento." ma:contentTypeScope="" ma:versionID="2f90046ec77328b7f86417d2e03b3d33">
  <xsd:schema xmlns:xsd="http://www.w3.org/2001/XMLSchema" xmlns:xs="http://www.w3.org/2001/XMLSchema" xmlns:p="http://schemas.microsoft.com/office/2006/metadata/properties" xmlns:ns2="851b35d3-0456-4d6a-bc2f-da927e91d158" xmlns:ns3="19483571-f922-4e8e-9c1c-26f0a2252132" targetNamespace="http://schemas.microsoft.com/office/2006/metadata/properties" ma:root="true" ma:fieldsID="c815006ac2d4f05ee97fdd57e40d8e38" ns2:_="" ns3:_="">
    <xsd:import namespace="851b35d3-0456-4d6a-bc2f-da927e91d158"/>
    <xsd:import namespace="19483571-f922-4e8e-9c1c-26f0a2252132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3:SharedWithUsers" minOccurs="0"/>
                <xsd:element ref="ns3:SharedWithDetails" minOccurs="0"/>
                <xsd:element ref="ns2:MediaServiceDateTaken" minOccurs="0"/>
                <xsd:element ref="ns2:MediaLengthInSeconds" minOccurs="0"/>
                <xsd:element ref="ns2:MediaServiceAutoTags" minOccurs="0"/>
                <xsd:element ref="ns2:MediaServiceGenerationTime" minOccurs="0"/>
                <xsd:element ref="ns2:MediaServiceEventHashCode" minOccurs="0"/>
                <xsd:element ref="ns2:MediaServiceAutoKeyPoints" minOccurs="0"/>
                <xsd:element ref="ns2:MediaServiceKeyPoints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Location" minOccurs="0"/>
                <xsd:element ref="ns2:MediaServiceObjectDetectorVersions" minOccurs="0"/>
                <xsd:element ref="ns2:MediaServiceSearchPropertie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851b35d3-0456-4d6a-bc2f-da927e91d158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2" nillable="true" ma:displayName="MediaServiceDateTaken" ma:hidden="true" ma:internalName="MediaServiceDateTaken" ma:readOnly="true">
      <xsd:simpleType>
        <xsd:restriction base="dms:Text"/>
      </xsd:simpleType>
    </xsd:element>
    <xsd:element name="MediaLengthInSeconds" ma:index="13" nillable="true" ma:displayName="MediaLengthInSeconds" ma:hidden="true" ma:internalName="MediaLengthInSeconds" ma:readOnly="true">
      <xsd:simpleType>
        <xsd:restriction base="dms:Unknown"/>
      </xsd:simpleType>
    </xsd:element>
    <xsd:element name="MediaServiceAutoTags" ma:index="14" nillable="true" ma:displayName="Tags" ma:internalName="MediaServiceAutoTags" ma:readOnly="true">
      <xsd:simpleType>
        <xsd:restriction base="dms:Text"/>
      </xsd:simpleType>
    </xsd:element>
    <xsd:element name="MediaServiceGenerationTime" ma:index="15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6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AutoKeyPoints" ma:index="17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8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lcf76f155ced4ddcb4097134ff3c332f" ma:index="20" nillable="true" ma:taxonomy="true" ma:internalName="lcf76f155ced4ddcb4097134ff3c332f" ma:taxonomyFieldName="MediaServiceImageTags" ma:displayName="Marcações de imagem" ma:readOnly="false" ma:fieldId="{5cf76f15-5ced-4ddc-b409-7134ff3c332f}" ma:taxonomyMulti="true" ma:sspId="44a7fbd4-9dae-4371-bb8c-f658cfc5cb1c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22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  <xsd:element name="MediaServiceObjectDetectorVersions" ma:index="24" nillable="true" ma:displayName="MediaServiceObjectDetectorVersions" ma:hidden="true" ma:indexed="true" ma:internalName="MediaServiceObjectDetectorVersions" ma:readOnly="true">
      <xsd:simpleType>
        <xsd:restriction base="dms:Text"/>
      </xsd:simpleType>
    </xsd:element>
    <xsd:element name="MediaServiceSearchProperties" ma:index="25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19483571-f922-4e8e-9c1c-26f0a2252132" elementFormDefault="qualified">
    <xsd:import namespace="http://schemas.microsoft.com/office/2006/documentManagement/types"/>
    <xsd:import namespace="http://schemas.microsoft.com/office/infopath/2007/PartnerControls"/>
    <xsd:element name="SharedWithUsers" ma:index="10" nillable="true" ma:displayName="Compartilhado com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1" nillable="true" ma:displayName="Detalhes de Compartilhado Com" ma:internalName="SharedWithDetails" ma:readOnly="true">
      <xsd:simpleType>
        <xsd:restriction base="dms:Note">
          <xsd:maxLength value="255"/>
        </xsd:restriction>
      </xsd:simpleType>
    </xsd:element>
    <xsd:element name="TaxCatchAll" ma:index="21" nillable="true" ma:displayName="Taxonomy Catch All Column" ma:hidden="true" ma:list="{a4ca5b0e-bf34-4fb2-bc21-1657b419a556}" ma:internalName="TaxCatchAll" ma:showField="CatchAllData" ma:web="19483571-f922-4e8e-9c1c-26f0a2252132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Tipo de Conteúdo"/>
        <xsd:element ref="dc:title" minOccurs="0" maxOccurs="1" ma:index="4" ma:displayName="Título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8FD9E30B-54D8-4CE8-A6E5-E0A6CC213332}">
  <ds:schemaRefs>
    <ds:schemaRef ds:uri="http://schemas.microsoft.com/office/2006/metadata/properties"/>
    <ds:schemaRef ds:uri="http://schemas.microsoft.com/office/infopath/2007/PartnerControls"/>
    <ds:schemaRef ds:uri="851b35d3-0456-4d6a-bc2f-da927e91d158"/>
    <ds:schemaRef ds:uri="19483571-f922-4e8e-9c1c-26f0a2252132"/>
  </ds:schemaRefs>
</ds:datastoreItem>
</file>

<file path=customXml/itemProps2.xml><?xml version="1.0" encoding="utf-8"?>
<ds:datastoreItem xmlns:ds="http://schemas.openxmlformats.org/officeDocument/2006/customXml" ds:itemID="{51DA261A-E008-49B4-91DC-52FE5A91438B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851b35d3-0456-4d6a-bc2f-da927e91d158"/>
    <ds:schemaRef ds:uri="19483571-f922-4e8e-9c1c-26f0a2252132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4963D8E4-1D6C-4FCF-8D1D-F56D49A3BA19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Dados</vt:lpstr>
      <vt:lpstr>Economias</vt:lpstr>
      <vt:lpstr>Controle</vt:lpstr>
      <vt:lpstr>Gráficos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Felipe</dc:creator>
  <cp:keywords/>
  <dc:description/>
  <cp:lastModifiedBy>Eliséia Jane Lottermann Lorenz</cp:lastModifiedBy>
  <cp:revision/>
  <dcterms:created xsi:type="dcterms:W3CDTF">2015-06-05T18:19:34Z</dcterms:created>
  <dcterms:modified xsi:type="dcterms:W3CDTF">2025-01-17T00:39:08Z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0x01010001E48B58A68BE64E9120D347E3E06B3A</vt:lpwstr>
  </property>
  <property fmtid="{D5CDD505-2E9C-101B-9397-08002B2CF9AE}" pid="3" name="MediaServiceImageTags">
    <vt:lpwstr/>
  </property>
</Properties>
</file>